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<sst xmlns="http://schemas.openxmlformats.org/spreadsheetml/2006/main" count="188" uniqueCount="50">
  <si>
    <t>Наименование подпрограммы, основного мероприятия</t>
  </si>
  <si>
    <t>Ответственный исполнитель (ОИВ), соисполнитель, участник</t>
  </si>
  <si>
    <t>Конец реализации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</si>
  <si>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</si>
  <si>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</si>
  <si>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</si>
  <si>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</si>
  <si>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</si>
  <si>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>Местный бюджет</t>
  </si>
  <si>
    <t>Прочие источники финансирования</t>
  </si>
  <si>
    <t>ПЛАН РЕАЛИЗАЦИИ</t>
  </si>
  <si>
    <t>муниципальной программы муниципального образования Волосовское городское поселение</t>
  </si>
  <si>
    <t>Волосовского муниципального района Ленинградской области</t>
  </si>
  <si>
    <t>"Развитие социальной сферы муниципального образования Волосовское городское поселение</t>
  </si>
  <si>
    <t>Волосовского муниципального района Ленинградской области"</t>
  </si>
  <si>
    <t>Подпрограмма "Развитие культуры Волосовского городского поселения"</t>
  </si>
  <si>
    <t>2015</t>
  </si>
  <si>
    <t>2016</t>
  </si>
  <si>
    <t>2017</t>
  </si>
  <si>
    <t>2018</t>
  </si>
  <si>
    <t>2019</t>
  </si>
  <si>
    <t>2020</t>
  </si>
  <si>
    <t>Итого</t>
  </si>
  <si>
    <t>Начало реализации</t>
  </si>
  <si>
    <t>Муниципальная программа "Развитие социальной сферы муниципального образования Волосовское городское поселение Волосовского муниципального района Ленинградской области"</t>
  </si>
  <si>
    <t>Комитет по городскому хозяйству администрации муниципального образования Волосовский мкуниципальный район Ленинградской области</t>
  </si>
  <si>
    <t>Руководитель муниципального учреждения культуры</t>
  </si>
  <si>
    <t>Руководители муниципальных учреждений культуры</t>
  </si>
  <si>
    <t>Комитет по городскому хозяйству, руководители муниципальных учреждений культуры</t>
  </si>
  <si>
    <t>Подпрограмма "Развитие физической культуры и спорта Волосовского городского поселения"</t>
  </si>
  <si>
    <t>Сектор по общим и социальным вопросам Комитета по городскому хозяйству, руководители муниципальных учреждений культуры</t>
  </si>
  <si>
    <t>Сектор по общим и социальным вопросам Комитета по городскому хозяйству, директор МКУК "ГДЦ "Родник"</t>
  </si>
  <si>
    <t>Подпрограмма "Развитие молодежной политики в Волосовском городском поселении"</t>
  </si>
  <si>
    <t>Сектор по общим и социальным вопросам Комитета по городскому хозяйству, руководители муниципальных учреждений культуры, общественные объединения поселения</t>
  </si>
  <si>
    <t>Расходы на обеспечение деятельности муниципальных учреждений культуры</t>
  </si>
  <si>
    <t xml:space="preserve"> Расходы на обеспечение деятельности муниципальных учреждений культуры в части содержания библиотечных отделов (секторов)</t>
  </si>
  <si>
    <t xml:space="preserve"> Расходы на организацию и проведение культурно-досуговых меропритяий</t>
  </si>
  <si>
    <t xml:space="preserve"> Расходы на обеспечение деятельности муниципальных учреждений культуры в части содержания музеев (отделов, секторов)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</si>
  <si>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</si>
  <si>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Мероприятия по созданию условий для занятий физической культурой и спортом среди различных групп населения</t>
  </si>
  <si>
    <t>Расходы на обеспечение участия команд поселения в районных, областных и всероссийских соревнованиях</t>
  </si>
  <si>
    <t>Мероприятия по укреплению материально-технической базы</t>
  </si>
  <si>
    <t>Строительство и реконструкция спортивных объектов поселения</t>
  </si>
  <si>
    <t>Расходы по организационно-воспитательной работе с молодежью</t>
  </si>
  <si>
    <t>Проведение мероприятий для детей и молодежи</t>
  </si>
  <si>
    <t>Развитие учреждений культурно-досуговой деятельности</t>
  </si>
  <si>
    <t>Подпрограмма "Профилактика правонарушений в Волосовском городском поселении"</t>
  </si>
  <si>
    <t>Проведение мероприятий</t>
  </si>
  <si>
    <t>Сектор по общим и социальным вопросам Комитета по городскому хозяйству, руководители муниципальных учреждений культуры, общественные объединения поселения, координационный совет</t>
  </si>
  <si>
    <t>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</si>
</sst>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100" zoomScalePageLayoutView="0" workbookViewId="0" topLeftCell="A1">
      <pane xSplit="8" ySplit="8" topLeftCell="I9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113" sqref="E113"/>
    </sheetView>
  </sheetViews>
  <sheetFormatPr defaultColWidth="9.00390625" defaultRowHeight="12.75"/>
  <cols>
    <col min="1" max="1" width="24.375" style="0" customWidth="1"/>
    <col min="2" max="2" width="29.375" style="0" customWidth="1"/>
    <col min="3" max="4" width="10.625" style="0" customWidth="1"/>
    <col min="5" max="5" width="11.625" style="0" customWidth="1"/>
    <col min="6" max="6" width="14.00390625" style="0" bestFit="1" customWidth="1"/>
    <col min="7" max="7" width="12.875" style="0" customWidth="1"/>
    <col min="8" max="8" width="13.75390625" style="0" customWidth="1"/>
    <col min="9" max="9" width="14.00390625" style="12" bestFit="1" customWidth="1"/>
    <col min="10" max="10" width="15.625" style="0" customWidth="1"/>
  </cols>
  <sheetData>
    <row r="1" spans="1:10" ht="15.75">
      <c r="A1" s="53" t="s">
        <v>10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3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.75">
      <c r="A6" s="1"/>
      <c r="B6" s="1"/>
      <c r="C6" s="1"/>
      <c r="D6" s="1"/>
      <c r="E6" s="1"/>
      <c r="F6" s="1"/>
      <c r="G6" s="1"/>
      <c r="H6" s="1"/>
      <c r="I6" s="17"/>
      <c r="J6" s="1"/>
    </row>
    <row r="7" spans="1:10" ht="12.75">
      <c r="A7" s="55" t="s">
        <v>0</v>
      </c>
      <c r="B7" s="55" t="s">
        <v>1</v>
      </c>
      <c r="C7" s="47" t="s">
        <v>23</v>
      </c>
      <c r="D7" s="55" t="s">
        <v>2</v>
      </c>
      <c r="E7" s="55" t="s">
        <v>3</v>
      </c>
      <c r="F7" s="55" t="s">
        <v>4</v>
      </c>
      <c r="G7" s="55"/>
      <c r="H7" s="55"/>
      <c r="I7" s="55"/>
      <c r="J7" s="55"/>
    </row>
    <row r="8" spans="1:10" ht="54" customHeight="1">
      <c r="A8" s="55"/>
      <c r="B8" s="55"/>
      <c r="C8" s="49"/>
      <c r="D8" s="55"/>
      <c r="E8" s="55"/>
      <c r="F8" s="2" t="s">
        <v>5</v>
      </c>
      <c r="G8" s="2" t="s">
        <v>6</v>
      </c>
      <c r="H8" s="2" t="s">
        <v>7</v>
      </c>
      <c r="I8" s="18" t="s">
        <v>8</v>
      </c>
      <c r="J8" s="2" t="s">
        <v>9</v>
      </c>
    </row>
    <row r="9" spans="1:10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19">
        <v>9</v>
      </c>
      <c r="J9" s="3">
        <v>10</v>
      </c>
    </row>
    <row r="10" spans="1:10" ht="22.5" customHeight="1">
      <c r="A10" s="59" t="s">
        <v>24</v>
      </c>
      <c r="B10" s="62" t="s">
        <v>25</v>
      </c>
      <c r="C10" s="21">
        <v>2015</v>
      </c>
      <c r="D10" s="21">
        <v>2021</v>
      </c>
      <c r="E10" s="23" t="s">
        <v>16</v>
      </c>
      <c r="F10" s="29">
        <f aca="true" t="shared" si="0" ref="F10:F16">SUM(G10:J10)</f>
        <v>34421.5</v>
      </c>
      <c r="G10" s="29">
        <f aca="true" t="shared" si="1" ref="G10:J16">SUM(G18+G74+G114)</f>
        <v>328.3</v>
      </c>
      <c r="H10" s="29">
        <f t="shared" si="1"/>
        <v>8546.7</v>
      </c>
      <c r="I10" s="29">
        <f t="shared" si="1"/>
        <v>25546.5</v>
      </c>
      <c r="J10" s="24">
        <f t="shared" si="1"/>
        <v>0</v>
      </c>
    </row>
    <row r="11" spans="1:10" ht="15.75" customHeight="1">
      <c r="A11" s="60"/>
      <c r="B11" s="63"/>
      <c r="C11" s="21"/>
      <c r="D11" s="21"/>
      <c r="E11" s="23" t="s">
        <v>17</v>
      </c>
      <c r="F11" s="29">
        <f t="shared" si="0"/>
        <v>30680</v>
      </c>
      <c r="G11" s="29">
        <f t="shared" si="1"/>
        <v>17.7</v>
      </c>
      <c r="H11" s="29">
        <f t="shared" si="1"/>
        <v>5167.2</v>
      </c>
      <c r="I11" s="29">
        <f t="shared" si="1"/>
        <v>25495.1</v>
      </c>
      <c r="J11" s="24">
        <f t="shared" si="1"/>
        <v>0</v>
      </c>
    </row>
    <row r="12" spans="1:10" ht="16.5" customHeight="1">
      <c r="A12" s="60"/>
      <c r="B12" s="63"/>
      <c r="C12" s="21"/>
      <c r="D12" s="21"/>
      <c r="E12" s="35" t="s">
        <v>18</v>
      </c>
      <c r="F12" s="29">
        <f t="shared" si="0"/>
        <v>83151.59999999999</v>
      </c>
      <c r="G12" s="29">
        <f t="shared" si="1"/>
        <v>65.2</v>
      </c>
      <c r="H12" s="29">
        <f t="shared" si="1"/>
        <v>50899.7</v>
      </c>
      <c r="I12" s="29">
        <f t="shared" si="1"/>
        <v>32186.699999999997</v>
      </c>
      <c r="J12" s="29">
        <f t="shared" si="1"/>
        <v>0</v>
      </c>
    </row>
    <row r="13" spans="1:10" ht="15.75" customHeight="1">
      <c r="A13" s="60"/>
      <c r="B13" s="63"/>
      <c r="C13" s="21"/>
      <c r="D13" s="21"/>
      <c r="E13" s="35" t="s">
        <v>19</v>
      </c>
      <c r="F13" s="29">
        <f t="shared" si="0"/>
        <v>38498.6</v>
      </c>
      <c r="G13" s="29">
        <f t="shared" si="1"/>
        <v>18.6</v>
      </c>
      <c r="H13" s="29">
        <f t="shared" si="1"/>
        <v>9447</v>
      </c>
      <c r="I13" s="29">
        <f t="shared" si="1"/>
        <v>24033</v>
      </c>
      <c r="J13" s="29">
        <f t="shared" si="1"/>
        <v>5000</v>
      </c>
    </row>
    <row r="14" spans="1:10" ht="15" customHeight="1">
      <c r="A14" s="60"/>
      <c r="B14" s="63"/>
      <c r="C14" s="21"/>
      <c r="D14" s="21"/>
      <c r="E14" s="35" t="s">
        <v>20</v>
      </c>
      <c r="F14" s="29">
        <f t="shared" si="0"/>
        <v>42243.99999999999</v>
      </c>
      <c r="G14" s="29">
        <f t="shared" si="1"/>
        <v>0</v>
      </c>
      <c r="H14" s="29">
        <f t="shared" si="1"/>
        <v>9209.199999999999</v>
      </c>
      <c r="I14" s="29">
        <f t="shared" si="1"/>
        <v>33034.799999999996</v>
      </c>
      <c r="J14" s="29">
        <f t="shared" si="1"/>
        <v>0</v>
      </c>
    </row>
    <row r="15" spans="1:10" ht="15.75" customHeight="1">
      <c r="A15" s="61"/>
      <c r="B15" s="63"/>
      <c r="C15" s="21"/>
      <c r="D15" s="21"/>
      <c r="E15" s="23" t="s">
        <v>21</v>
      </c>
      <c r="F15" s="29">
        <f t="shared" si="0"/>
        <v>37833.7</v>
      </c>
      <c r="G15" s="29">
        <f t="shared" si="1"/>
        <v>0</v>
      </c>
      <c r="H15" s="29">
        <f t="shared" si="1"/>
        <v>7326.5</v>
      </c>
      <c r="I15" s="29">
        <f t="shared" si="1"/>
        <v>30507.2</v>
      </c>
      <c r="J15" s="24">
        <f t="shared" si="1"/>
        <v>0</v>
      </c>
    </row>
    <row r="16" spans="1:10" ht="15.75" customHeight="1">
      <c r="A16" s="40"/>
      <c r="B16" s="63"/>
      <c r="C16" s="21"/>
      <c r="D16" s="21"/>
      <c r="E16" s="23" t="s">
        <v>49</v>
      </c>
      <c r="F16" s="29">
        <f t="shared" si="0"/>
        <v>36852.100000000006</v>
      </c>
      <c r="G16" s="29">
        <f t="shared" si="1"/>
        <v>0</v>
      </c>
      <c r="H16" s="29">
        <f t="shared" si="1"/>
        <v>7326.5</v>
      </c>
      <c r="I16" s="29">
        <f t="shared" si="1"/>
        <v>29525.600000000002</v>
      </c>
      <c r="J16" s="29">
        <f t="shared" si="1"/>
        <v>0</v>
      </c>
    </row>
    <row r="17" spans="1:10" s="22" customFormat="1" ht="12.75">
      <c r="A17" s="20" t="s">
        <v>22</v>
      </c>
      <c r="B17" s="64"/>
      <c r="C17" s="21"/>
      <c r="D17" s="21"/>
      <c r="E17" s="21"/>
      <c r="F17" s="29">
        <f>SUM(F10:F16)</f>
        <v>303681.5</v>
      </c>
      <c r="G17" s="29">
        <f>SUM(G10:G16)</f>
        <v>429.8</v>
      </c>
      <c r="H17" s="29">
        <f>SUM(H10:H16)</f>
        <v>97922.8</v>
      </c>
      <c r="I17" s="29">
        <f>SUM(I10:I16)</f>
        <v>200328.9</v>
      </c>
      <c r="J17" s="29">
        <f>SUM(J10:J16)</f>
        <v>5000</v>
      </c>
    </row>
    <row r="18" spans="1:10" ht="13.5">
      <c r="A18" s="56" t="s">
        <v>15</v>
      </c>
      <c r="B18" s="56"/>
      <c r="C18" s="6"/>
      <c r="D18" s="6"/>
      <c r="E18" s="7" t="s">
        <v>16</v>
      </c>
      <c r="F18" s="30">
        <f aca="true" t="shared" si="2" ref="F18:F23">SUM(G18:J18)</f>
        <v>33409.3</v>
      </c>
      <c r="G18" s="30">
        <f aca="true" t="shared" si="3" ref="G18:J24">SUM(G26+G34+G42+G50+G58+G66)</f>
        <v>328.3</v>
      </c>
      <c r="H18" s="30">
        <f t="shared" si="3"/>
        <v>8546.7</v>
      </c>
      <c r="I18" s="30">
        <f t="shared" si="3"/>
        <v>24534.3</v>
      </c>
      <c r="J18" s="25">
        <f t="shared" si="3"/>
        <v>0</v>
      </c>
    </row>
    <row r="19" spans="1:10" ht="13.5">
      <c r="A19" s="57"/>
      <c r="B19" s="57"/>
      <c r="C19" s="6"/>
      <c r="D19" s="7"/>
      <c r="E19" s="7" t="s">
        <v>17</v>
      </c>
      <c r="F19" s="30">
        <f t="shared" si="2"/>
        <v>29409.6</v>
      </c>
      <c r="G19" s="30">
        <f t="shared" si="3"/>
        <v>17.7</v>
      </c>
      <c r="H19" s="30">
        <f t="shared" si="3"/>
        <v>4984</v>
      </c>
      <c r="I19" s="30">
        <f t="shared" si="3"/>
        <v>24407.899999999998</v>
      </c>
      <c r="J19" s="25">
        <f t="shared" si="3"/>
        <v>0</v>
      </c>
    </row>
    <row r="20" spans="1:10" ht="13.5">
      <c r="A20" s="57"/>
      <c r="B20" s="57"/>
      <c r="C20" s="6"/>
      <c r="D20" s="7"/>
      <c r="E20" s="36" t="s">
        <v>18</v>
      </c>
      <c r="F20" s="30">
        <f t="shared" si="2"/>
        <v>32817.399999999994</v>
      </c>
      <c r="G20" s="30">
        <f t="shared" si="3"/>
        <v>65.2</v>
      </c>
      <c r="H20" s="30">
        <f t="shared" si="3"/>
        <v>6997.7</v>
      </c>
      <c r="I20" s="30">
        <f t="shared" si="3"/>
        <v>25754.499999999996</v>
      </c>
      <c r="J20" s="30">
        <f t="shared" si="3"/>
        <v>0</v>
      </c>
    </row>
    <row r="21" spans="1:10" ht="13.5">
      <c r="A21" s="57"/>
      <c r="B21" s="57"/>
      <c r="C21" s="6"/>
      <c r="D21" s="7"/>
      <c r="E21" s="36" t="s">
        <v>19</v>
      </c>
      <c r="F21" s="30">
        <f t="shared" si="2"/>
        <v>37527.8</v>
      </c>
      <c r="G21" s="30">
        <f t="shared" si="3"/>
        <v>18.6</v>
      </c>
      <c r="H21" s="30">
        <f t="shared" si="3"/>
        <v>9255.7</v>
      </c>
      <c r="I21" s="30">
        <f t="shared" si="3"/>
        <v>23253.5</v>
      </c>
      <c r="J21" s="30">
        <f t="shared" si="3"/>
        <v>5000</v>
      </c>
    </row>
    <row r="22" spans="1:10" ht="13.5">
      <c r="A22" s="57"/>
      <c r="B22" s="57"/>
      <c r="C22" s="6"/>
      <c r="D22" s="7"/>
      <c r="E22" s="36" t="s">
        <v>20</v>
      </c>
      <c r="F22" s="30">
        <f t="shared" si="2"/>
        <v>38751.399999999994</v>
      </c>
      <c r="G22" s="30">
        <f t="shared" si="3"/>
        <v>0</v>
      </c>
      <c r="H22" s="30">
        <f t="shared" si="3"/>
        <v>6960.299999999999</v>
      </c>
      <c r="I22" s="30">
        <f t="shared" si="3"/>
        <v>31791.1</v>
      </c>
      <c r="J22" s="30">
        <f t="shared" si="3"/>
        <v>0</v>
      </c>
    </row>
    <row r="23" spans="1:10" ht="13.5">
      <c r="A23" s="58"/>
      <c r="B23" s="57"/>
      <c r="C23" s="6"/>
      <c r="D23" s="7"/>
      <c r="E23" s="7" t="s">
        <v>21</v>
      </c>
      <c r="F23" s="30">
        <f t="shared" si="2"/>
        <v>36533.7</v>
      </c>
      <c r="G23" s="30">
        <f t="shared" si="3"/>
        <v>0</v>
      </c>
      <c r="H23" s="30">
        <f t="shared" si="3"/>
        <v>7131.2</v>
      </c>
      <c r="I23" s="30">
        <f t="shared" si="3"/>
        <v>29402.5</v>
      </c>
      <c r="J23" s="25">
        <f t="shared" si="3"/>
        <v>0</v>
      </c>
    </row>
    <row r="24" spans="1:10" ht="13.5">
      <c r="A24" s="39"/>
      <c r="B24" s="57"/>
      <c r="C24" s="6"/>
      <c r="D24" s="7"/>
      <c r="E24" s="7" t="s">
        <v>49</v>
      </c>
      <c r="F24" s="30">
        <f>SUM(G24:J24)</f>
        <v>35552.1</v>
      </c>
      <c r="G24" s="30">
        <f t="shared" si="3"/>
        <v>0</v>
      </c>
      <c r="H24" s="30">
        <f t="shared" si="3"/>
        <v>7131.2</v>
      </c>
      <c r="I24" s="30">
        <f t="shared" si="3"/>
        <v>28420.9</v>
      </c>
      <c r="J24" s="25">
        <f t="shared" si="3"/>
        <v>0</v>
      </c>
    </row>
    <row r="25" spans="1:10" s="8" customFormat="1" ht="13.5">
      <c r="A25" s="6" t="s">
        <v>22</v>
      </c>
      <c r="B25" s="58"/>
      <c r="C25" s="6"/>
      <c r="D25" s="7"/>
      <c r="E25" s="7"/>
      <c r="F25" s="30">
        <f>SUM(F18:F24)</f>
        <v>244001.29999999996</v>
      </c>
      <c r="G25" s="30">
        <f>SUM(G18:G24)</f>
        <v>429.8</v>
      </c>
      <c r="H25" s="30">
        <f>SUM(H18:H24)</f>
        <v>51006.799999999996</v>
      </c>
      <c r="I25" s="30">
        <f>SUM(I18:I24)</f>
        <v>187564.69999999998</v>
      </c>
      <c r="J25" s="30">
        <f>SUM(J18:J24)</f>
        <v>5000</v>
      </c>
    </row>
    <row r="26" spans="1:10" ht="12.75" customHeight="1">
      <c r="A26" s="47" t="s">
        <v>45</v>
      </c>
      <c r="B26" s="47" t="s">
        <v>27</v>
      </c>
      <c r="C26" s="4"/>
      <c r="D26" s="5"/>
      <c r="E26" s="5" t="s">
        <v>16</v>
      </c>
      <c r="F26" s="31">
        <f aca="true" t="shared" si="4" ref="F26:F31">SUM(G26:J26)</f>
        <v>8518.7</v>
      </c>
      <c r="G26" s="31">
        <v>312.5</v>
      </c>
      <c r="H26" s="31">
        <v>4132.6</v>
      </c>
      <c r="I26" s="31">
        <v>4073.6</v>
      </c>
      <c r="J26" s="27"/>
    </row>
    <row r="27" spans="1:10" ht="12.75">
      <c r="A27" s="48"/>
      <c r="B27" s="48"/>
      <c r="C27" s="4"/>
      <c r="D27" s="5"/>
      <c r="E27" s="34" t="s">
        <v>17</v>
      </c>
      <c r="F27" s="31">
        <f t="shared" si="4"/>
        <v>5905.8</v>
      </c>
      <c r="G27" s="31"/>
      <c r="H27" s="31">
        <v>2905.8</v>
      </c>
      <c r="I27" s="31">
        <v>3000</v>
      </c>
      <c r="J27" s="31"/>
    </row>
    <row r="28" spans="1:10" ht="12.75">
      <c r="A28" s="48"/>
      <c r="B28" s="48"/>
      <c r="C28" s="4"/>
      <c r="D28" s="5"/>
      <c r="E28" s="34" t="s">
        <v>18</v>
      </c>
      <c r="F28" s="31">
        <f t="shared" si="4"/>
        <v>3865.3</v>
      </c>
      <c r="G28" s="31"/>
      <c r="H28" s="31">
        <v>1932.6</v>
      </c>
      <c r="I28" s="31">
        <v>1932.7</v>
      </c>
      <c r="J28" s="31"/>
    </row>
    <row r="29" spans="1:10" ht="12.75">
      <c r="A29" s="48"/>
      <c r="B29" s="48"/>
      <c r="C29" s="4"/>
      <c r="D29" s="5"/>
      <c r="E29" s="34" t="s">
        <v>19</v>
      </c>
      <c r="F29" s="31">
        <f t="shared" si="4"/>
        <v>0</v>
      </c>
      <c r="G29" s="31"/>
      <c r="H29" s="31"/>
      <c r="I29" s="31">
        <v>0</v>
      </c>
      <c r="J29" s="31"/>
    </row>
    <row r="30" spans="1:10" ht="12.75">
      <c r="A30" s="48"/>
      <c r="B30" s="48"/>
      <c r="C30" s="4"/>
      <c r="D30" s="5"/>
      <c r="E30" s="34" t="s">
        <v>20</v>
      </c>
      <c r="F30" s="31">
        <f t="shared" si="4"/>
        <v>0</v>
      </c>
      <c r="G30" s="31"/>
      <c r="H30" s="31"/>
      <c r="I30" s="31">
        <v>0</v>
      </c>
      <c r="J30" s="31"/>
    </row>
    <row r="31" spans="1:10" ht="12.75">
      <c r="A31" s="49"/>
      <c r="B31" s="48"/>
      <c r="C31" s="4"/>
      <c r="D31" s="5"/>
      <c r="E31" s="5" t="s">
        <v>21</v>
      </c>
      <c r="F31" s="31">
        <f t="shared" si="4"/>
        <v>2000</v>
      </c>
      <c r="G31" s="31"/>
      <c r="H31" s="31"/>
      <c r="I31" s="31">
        <v>2000</v>
      </c>
      <c r="J31" s="27"/>
    </row>
    <row r="32" spans="1:10" ht="12.75">
      <c r="A32" s="38"/>
      <c r="B32" s="48"/>
      <c r="C32" s="4"/>
      <c r="D32" s="5"/>
      <c r="E32" s="5" t="s">
        <v>49</v>
      </c>
      <c r="F32" s="31">
        <f>SUM(G32:J32)</f>
        <v>0</v>
      </c>
      <c r="G32" s="31"/>
      <c r="H32" s="31"/>
      <c r="I32" s="31">
        <v>0</v>
      </c>
      <c r="J32" s="27"/>
    </row>
    <row r="33" spans="1:10" s="9" customFormat="1" ht="12.75">
      <c r="A33" s="4" t="s">
        <v>22</v>
      </c>
      <c r="B33" s="49"/>
      <c r="C33" s="4"/>
      <c r="D33" s="5"/>
      <c r="E33" s="5"/>
      <c r="F33" s="31">
        <f>SUM(F26:F31)</f>
        <v>20289.8</v>
      </c>
      <c r="G33" s="31"/>
      <c r="H33" s="31"/>
      <c r="I33" s="31">
        <f>SUM(I26:I31)</f>
        <v>11006.300000000001</v>
      </c>
      <c r="J33" s="27">
        <f>SUM(J26:J31)</f>
        <v>0</v>
      </c>
    </row>
    <row r="34" spans="1:10" ht="12.75">
      <c r="A34" s="47" t="s">
        <v>34</v>
      </c>
      <c r="B34" s="47" t="s">
        <v>26</v>
      </c>
      <c r="C34" s="4"/>
      <c r="D34" s="5"/>
      <c r="E34" s="5" t="s">
        <v>16</v>
      </c>
      <c r="F34" s="31">
        <f aca="true" t="shared" si="5" ref="F34:F39">SUM(G34:J34)</f>
        <v>12940.5</v>
      </c>
      <c r="G34" s="31"/>
      <c r="H34" s="31"/>
      <c r="I34" s="31">
        <v>12940.5</v>
      </c>
      <c r="J34" s="27"/>
    </row>
    <row r="35" spans="1:10" ht="12.75">
      <c r="A35" s="48"/>
      <c r="B35" s="48"/>
      <c r="C35" s="4"/>
      <c r="D35" s="5"/>
      <c r="E35" s="5" t="s">
        <v>17</v>
      </c>
      <c r="F35" s="31">
        <f t="shared" si="5"/>
        <v>13278.7</v>
      </c>
      <c r="G35" s="31"/>
      <c r="H35" s="31"/>
      <c r="I35" s="31">
        <v>13278.7</v>
      </c>
      <c r="J35" s="27"/>
    </row>
    <row r="36" spans="1:10" ht="12.75">
      <c r="A36" s="48"/>
      <c r="B36" s="48"/>
      <c r="C36" s="4"/>
      <c r="D36" s="5"/>
      <c r="E36" s="34" t="s">
        <v>18</v>
      </c>
      <c r="F36" s="31">
        <f t="shared" si="5"/>
        <v>16525.1</v>
      </c>
      <c r="G36" s="31"/>
      <c r="H36" s="31"/>
      <c r="I36" s="31">
        <v>16525.1</v>
      </c>
      <c r="J36" s="31"/>
    </row>
    <row r="37" spans="1:10" ht="12.75">
      <c r="A37" s="48"/>
      <c r="B37" s="48"/>
      <c r="C37" s="4"/>
      <c r="D37" s="5"/>
      <c r="E37" s="34" t="s">
        <v>19</v>
      </c>
      <c r="F37" s="31">
        <f t="shared" si="5"/>
        <v>21228.4</v>
      </c>
      <c r="G37" s="31"/>
      <c r="H37" s="31">
        <v>2879.8</v>
      </c>
      <c r="I37" s="31">
        <v>13348.6</v>
      </c>
      <c r="J37" s="31">
        <v>5000</v>
      </c>
    </row>
    <row r="38" spans="1:10" ht="12.75">
      <c r="A38" s="48"/>
      <c r="B38" s="48"/>
      <c r="C38" s="4"/>
      <c r="D38" s="5"/>
      <c r="E38" s="34" t="s">
        <v>20</v>
      </c>
      <c r="F38" s="31">
        <f t="shared" si="5"/>
        <v>13302.9</v>
      </c>
      <c r="G38" s="31"/>
      <c r="H38" s="31"/>
      <c r="I38" s="31">
        <v>13302.9</v>
      </c>
      <c r="J38" s="31"/>
    </row>
    <row r="39" spans="1:10" ht="12.75">
      <c r="A39" s="49"/>
      <c r="B39" s="48"/>
      <c r="C39" s="4"/>
      <c r="D39" s="5"/>
      <c r="E39" s="5" t="s">
        <v>21</v>
      </c>
      <c r="F39" s="31">
        <f t="shared" si="5"/>
        <v>16147.6</v>
      </c>
      <c r="G39" s="31"/>
      <c r="H39" s="31"/>
      <c r="I39" s="31">
        <v>16147.6</v>
      </c>
      <c r="J39" s="27"/>
    </row>
    <row r="40" spans="1:10" ht="12.75">
      <c r="A40" s="38"/>
      <c r="B40" s="48"/>
      <c r="C40" s="4"/>
      <c r="D40" s="5"/>
      <c r="E40" s="5" t="s">
        <v>49</v>
      </c>
      <c r="F40" s="31">
        <f>SUM(G40:J40)</f>
        <v>16996</v>
      </c>
      <c r="G40" s="31"/>
      <c r="H40" s="31"/>
      <c r="I40" s="31">
        <v>16996</v>
      </c>
      <c r="J40" s="27"/>
    </row>
    <row r="41" spans="1:10" s="9" customFormat="1" ht="12.75">
      <c r="A41" s="4" t="s">
        <v>22</v>
      </c>
      <c r="B41" s="49"/>
      <c r="C41" s="4"/>
      <c r="D41" s="5"/>
      <c r="E41" s="5"/>
      <c r="F41" s="31">
        <f>SUM(F34:F40)</f>
        <v>110419.20000000001</v>
      </c>
      <c r="G41" s="31">
        <f>SUM(G34:G40)</f>
        <v>0</v>
      </c>
      <c r="H41" s="31">
        <f>SUM(H34:H40)</f>
        <v>2879.8</v>
      </c>
      <c r="I41" s="31">
        <f>SUM(I34:I40)</f>
        <v>102539.40000000001</v>
      </c>
      <c r="J41" s="31">
        <f>SUM(J34:J40)</f>
        <v>5000</v>
      </c>
    </row>
    <row r="42" spans="1:10" ht="12.75">
      <c r="A42" s="47" t="s">
        <v>35</v>
      </c>
      <c r="B42" s="47" t="s">
        <v>26</v>
      </c>
      <c r="C42" s="4"/>
      <c r="D42" s="5"/>
      <c r="E42" s="5" t="s">
        <v>16</v>
      </c>
      <c r="F42" s="31">
        <f aca="true" t="shared" si="6" ref="F42:F47">SUM(G42:J42)</f>
        <v>3152.9</v>
      </c>
      <c r="G42" s="31">
        <v>15.8</v>
      </c>
      <c r="H42" s="31">
        <v>131.1</v>
      </c>
      <c r="I42" s="31">
        <v>3006</v>
      </c>
      <c r="J42" s="27"/>
    </row>
    <row r="43" spans="1:10" ht="12.75">
      <c r="A43" s="48"/>
      <c r="B43" s="48"/>
      <c r="C43" s="4"/>
      <c r="D43" s="5"/>
      <c r="E43" s="5" t="s">
        <v>17</v>
      </c>
      <c r="F43" s="31">
        <f t="shared" si="6"/>
        <v>3009.2</v>
      </c>
      <c r="G43" s="31">
        <v>17.7</v>
      </c>
      <c r="H43" s="31">
        <v>131.5</v>
      </c>
      <c r="I43" s="31">
        <v>2860</v>
      </c>
      <c r="J43" s="27"/>
    </row>
    <row r="44" spans="1:10" ht="12.75">
      <c r="A44" s="48"/>
      <c r="B44" s="48"/>
      <c r="C44" s="4"/>
      <c r="D44" s="5"/>
      <c r="E44" s="34" t="s">
        <v>18</v>
      </c>
      <c r="F44" s="31">
        <f t="shared" si="6"/>
        <v>3075.1000000000004</v>
      </c>
      <c r="G44" s="31">
        <v>65.2</v>
      </c>
      <c r="H44" s="31">
        <v>145.1</v>
      </c>
      <c r="I44" s="31">
        <v>2864.8</v>
      </c>
      <c r="J44" s="31"/>
    </row>
    <row r="45" spans="1:10" ht="12.75">
      <c r="A45" s="48"/>
      <c r="B45" s="48"/>
      <c r="C45" s="4"/>
      <c r="D45" s="5"/>
      <c r="E45" s="34" t="s">
        <v>19</v>
      </c>
      <c r="F45" s="31">
        <f t="shared" si="6"/>
        <v>2512.9</v>
      </c>
      <c r="G45" s="31">
        <v>18.6</v>
      </c>
      <c r="H45" s="31">
        <v>530.3</v>
      </c>
      <c r="I45" s="31">
        <v>1964</v>
      </c>
      <c r="J45" s="31"/>
    </row>
    <row r="46" spans="1:10" ht="12.75">
      <c r="A46" s="48"/>
      <c r="B46" s="48"/>
      <c r="C46" s="4"/>
      <c r="D46" s="5"/>
      <c r="E46" s="34" t="s">
        <v>20</v>
      </c>
      <c r="F46" s="31">
        <f t="shared" si="6"/>
        <v>3555</v>
      </c>
      <c r="G46" s="31"/>
      <c r="H46" s="31">
        <v>256.4</v>
      </c>
      <c r="I46" s="31">
        <v>3298.6</v>
      </c>
      <c r="J46" s="31"/>
    </row>
    <row r="47" spans="1:10" ht="12.75">
      <c r="A47" s="49"/>
      <c r="B47" s="48"/>
      <c r="C47" s="4"/>
      <c r="D47" s="5"/>
      <c r="E47" s="5" t="s">
        <v>21</v>
      </c>
      <c r="F47" s="31">
        <f t="shared" si="6"/>
        <v>4567.3</v>
      </c>
      <c r="G47" s="31"/>
      <c r="H47" s="31">
        <v>427.3</v>
      </c>
      <c r="I47" s="31">
        <v>4140</v>
      </c>
      <c r="J47" s="27"/>
    </row>
    <row r="48" spans="1:10" ht="12.75">
      <c r="A48" s="38"/>
      <c r="B48" s="48"/>
      <c r="C48" s="4"/>
      <c r="D48" s="5"/>
      <c r="E48" s="5" t="s">
        <v>49</v>
      </c>
      <c r="F48" s="31">
        <f>SUM(G48:J48)</f>
        <v>4697.3</v>
      </c>
      <c r="G48" s="31"/>
      <c r="H48" s="31">
        <v>427.3</v>
      </c>
      <c r="I48" s="31">
        <v>4270</v>
      </c>
      <c r="J48" s="27"/>
    </row>
    <row r="49" spans="1:10" s="9" customFormat="1" ht="12.75">
      <c r="A49" s="4" t="s">
        <v>22</v>
      </c>
      <c r="B49" s="49"/>
      <c r="C49" s="4"/>
      <c r="D49" s="5"/>
      <c r="E49" s="5"/>
      <c r="F49" s="31">
        <f>SUM(F42:F48)</f>
        <v>24569.7</v>
      </c>
      <c r="G49" s="31">
        <f>SUM(G42:G48)</f>
        <v>117.30000000000001</v>
      </c>
      <c r="H49" s="31">
        <f>SUM(H42:H48)</f>
        <v>2049</v>
      </c>
      <c r="I49" s="31">
        <f>SUM(I42:I48)</f>
        <v>22403.4</v>
      </c>
      <c r="J49" s="31">
        <f>SUM(J42:J48)</f>
        <v>0</v>
      </c>
    </row>
    <row r="50" spans="1:10" ht="12.75">
      <c r="A50" s="47" t="s">
        <v>37</v>
      </c>
      <c r="B50" s="47" t="s">
        <v>26</v>
      </c>
      <c r="C50" s="4"/>
      <c r="D50" s="5"/>
      <c r="E50" s="5" t="s">
        <v>16</v>
      </c>
      <c r="F50" s="31">
        <f aca="true" t="shared" si="7" ref="F50:F55">SUM(G50:J50)</f>
        <v>532.4</v>
      </c>
      <c r="G50" s="31"/>
      <c r="H50" s="31"/>
      <c r="I50" s="31">
        <v>532.4</v>
      </c>
      <c r="J50" s="27"/>
    </row>
    <row r="51" spans="1:10" ht="12.75">
      <c r="A51" s="48"/>
      <c r="B51" s="48"/>
      <c r="C51" s="4"/>
      <c r="D51" s="5"/>
      <c r="E51" s="34" t="s">
        <v>17</v>
      </c>
      <c r="F51" s="31">
        <f t="shared" si="7"/>
        <v>512.3</v>
      </c>
      <c r="G51" s="31"/>
      <c r="H51" s="31"/>
      <c r="I51" s="31">
        <v>512.3</v>
      </c>
      <c r="J51" s="31"/>
    </row>
    <row r="52" spans="1:10" ht="12.75">
      <c r="A52" s="48"/>
      <c r="B52" s="48"/>
      <c r="C52" s="4"/>
      <c r="D52" s="5"/>
      <c r="E52" s="34" t="s">
        <v>18</v>
      </c>
      <c r="F52" s="31">
        <f t="shared" si="7"/>
        <v>584.3</v>
      </c>
      <c r="G52" s="31"/>
      <c r="H52" s="31">
        <v>0</v>
      </c>
      <c r="I52" s="31">
        <v>584.3</v>
      </c>
      <c r="J52" s="31"/>
    </row>
    <row r="53" spans="1:10" ht="12.75">
      <c r="A53" s="48"/>
      <c r="B53" s="48"/>
      <c r="C53" s="4"/>
      <c r="D53" s="5"/>
      <c r="E53" s="5" t="s">
        <v>19</v>
      </c>
      <c r="F53" s="31">
        <f t="shared" si="7"/>
        <v>484.3</v>
      </c>
      <c r="G53" s="31"/>
      <c r="H53" s="31"/>
      <c r="I53" s="31">
        <v>484.3</v>
      </c>
      <c r="J53" s="27"/>
    </row>
    <row r="54" spans="1:10" ht="12.75">
      <c r="A54" s="48"/>
      <c r="B54" s="48"/>
      <c r="C54" s="4"/>
      <c r="D54" s="5"/>
      <c r="E54" s="5" t="s">
        <v>20</v>
      </c>
      <c r="F54" s="31">
        <f t="shared" si="7"/>
        <v>632.1</v>
      </c>
      <c r="G54" s="31"/>
      <c r="H54" s="31"/>
      <c r="I54" s="31">
        <v>632.1</v>
      </c>
      <c r="J54" s="27"/>
    </row>
    <row r="55" spans="1:10" ht="12.75">
      <c r="A55" s="49"/>
      <c r="B55" s="48"/>
      <c r="C55" s="4"/>
      <c r="D55" s="5"/>
      <c r="E55" s="5" t="s">
        <v>21</v>
      </c>
      <c r="F55" s="31">
        <f t="shared" si="7"/>
        <v>760</v>
      </c>
      <c r="G55" s="31"/>
      <c r="H55" s="31"/>
      <c r="I55" s="31">
        <v>760</v>
      </c>
      <c r="J55" s="27"/>
    </row>
    <row r="56" spans="1:10" ht="12.75">
      <c r="A56" s="38"/>
      <c r="B56" s="48"/>
      <c r="C56" s="4"/>
      <c r="D56" s="5"/>
      <c r="E56" s="5" t="s">
        <v>49</v>
      </c>
      <c r="F56" s="31">
        <f>SUM(G56:J56)</f>
        <v>790</v>
      </c>
      <c r="G56" s="31"/>
      <c r="H56" s="31"/>
      <c r="I56" s="31">
        <v>790</v>
      </c>
      <c r="J56" s="27"/>
    </row>
    <row r="57" spans="1:10" s="9" customFormat="1" ht="12.75">
      <c r="A57" s="4" t="s">
        <v>22</v>
      </c>
      <c r="B57" s="49"/>
      <c r="C57" s="4"/>
      <c r="D57" s="5"/>
      <c r="E57" s="5"/>
      <c r="F57" s="31">
        <f>SUM(F50:F56)</f>
        <v>4295.4</v>
      </c>
      <c r="G57" s="31">
        <f>SUM(G50:G56)</f>
        <v>0</v>
      </c>
      <c r="H57" s="31">
        <f>SUM(H50:H56)</f>
        <v>0</v>
      </c>
      <c r="I57" s="31">
        <f>SUM(I50:I56)</f>
        <v>4295.4</v>
      </c>
      <c r="J57" s="31">
        <f>SUM(J50:J56)</f>
        <v>0</v>
      </c>
    </row>
    <row r="58" spans="1:10" ht="12.75" customHeight="1">
      <c r="A58" s="47" t="s">
        <v>36</v>
      </c>
      <c r="B58" s="47" t="s">
        <v>27</v>
      </c>
      <c r="C58" s="4"/>
      <c r="D58" s="5"/>
      <c r="E58" s="5" t="s">
        <v>16</v>
      </c>
      <c r="F58" s="31">
        <f aca="true" t="shared" si="8" ref="F58:F63">SUM(G58:J58)</f>
        <v>1444.2</v>
      </c>
      <c r="G58" s="31"/>
      <c r="H58" s="31"/>
      <c r="I58" s="31">
        <v>1444.2</v>
      </c>
      <c r="J58" s="27"/>
    </row>
    <row r="59" spans="1:10" ht="12.75">
      <c r="A59" s="48"/>
      <c r="B59" s="48"/>
      <c r="C59" s="4"/>
      <c r="D59" s="5"/>
      <c r="E59" s="5" t="s">
        <v>17</v>
      </c>
      <c r="F59" s="31">
        <f t="shared" si="8"/>
        <v>2090.3</v>
      </c>
      <c r="G59" s="31"/>
      <c r="H59" s="31"/>
      <c r="I59" s="31">
        <v>2090.3</v>
      </c>
      <c r="J59" s="27"/>
    </row>
    <row r="60" spans="1:10" ht="12.75">
      <c r="A60" s="48"/>
      <c r="B60" s="48"/>
      <c r="C60" s="4"/>
      <c r="D60" s="5"/>
      <c r="E60" s="34" t="s">
        <v>18</v>
      </c>
      <c r="F60" s="31">
        <f t="shared" si="8"/>
        <v>1881.1</v>
      </c>
      <c r="G60" s="31"/>
      <c r="H60" s="31"/>
      <c r="I60" s="31">
        <v>1881.1</v>
      </c>
      <c r="J60" s="31"/>
    </row>
    <row r="61" spans="1:10" ht="12.75">
      <c r="A61" s="48"/>
      <c r="B61" s="48"/>
      <c r="C61" s="4"/>
      <c r="D61" s="5"/>
      <c r="E61" s="34" t="s">
        <v>19</v>
      </c>
      <c r="F61" s="31">
        <f t="shared" si="8"/>
        <v>1919</v>
      </c>
      <c r="G61" s="31"/>
      <c r="H61" s="31">
        <v>162.3</v>
      </c>
      <c r="I61" s="31">
        <v>1756.7</v>
      </c>
      <c r="J61" s="31"/>
    </row>
    <row r="62" spans="1:10" ht="12.75">
      <c r="A62" s="48"/>
      <c r="B62" s="48"/>
      <c r="C62" s="4"/>
      <c r="D62" s="5"/>
      <c r="E62" s="34" t="s">
        <v>20</v>
      </c>
      <c r="F62" s="31">
        <f t="shared" si="8"/>
        <v>7853.6</v>
      </c>
      <c r="G62" s="31"/>
      <c r="H62" s="31"/>
      <c r="I62" s="31">
        <v>7853.6</v>
      </c>
      <c r="J62" s="31"/>
    </row>
    <row r="63" spans="1:10" ht="12.75">
      <c r="A63" s="49"/>
      <c r="B63" s="48"/>
      <c r="C63" s="4"/>
      <c r="D63" s="5"/>
      <c r="E63" s="5" t="s">
        <v>21</v>
      </c>
      <c r="F63" s="31">
        <f t="shared" si="8"/>
        <v>2172.3</v>
      </c>
      <c r="G63" s="31"/>
      <c r="H63" s="31"/>
      <c r="I63" s="31">
        <v>2172.3</v>
      </c>
      <c r="J63" s="27"/>
    </row>
    <row r="64" spans="1:10" ht="12.75">
      <c r="A64" s="38"/>
      <c r="B64" s="48"/>
      <c r="C64" s="4"/>
      <c r="D64" s="5"/>
      <c r="E64" s="5" t="s">
        <v>49</v>
      </c>
      <c r="F64" s="31">
        <f>SUM(G64:J64)</f>
        <v>2182.3</v>
      </c>
      <c r="G64" s="31"/>
      <c r="H64" s="31"/>
      <c r="I64" s="31">
        <v>2182.3</v>
      </c>
      <c r="J64" s="27"/>
    </row>
    <row r="65" spans="1:10" ht="12.75">
      <c r="A65" s="4" t="s">
        <v>22</v>
      </c>
      <c r="B65" s="49"/>
      <c r="C65" s="4"/>
      <c r="D65" s="5"/>
      <c r="E65" s="5"/>
      <c r="F65" s="31">
        <f>SUM(F58:F64)</f>
        <v>19542.8</v>
      </c>
      <c r="G65" s="31">
        <f>SUM(G58:G64)</f>
        <v>0</v>
      </c>
      <c r="H65" s="31">
        <f>SUM(H58:H64)</f>
        <v>162.3</v>
      </c>
      <c r="I65" s="31">
        <f>SUM(I58:I64)</f>
        <v>19380.5</v>
      </c>
      <c r="J65" s="31">
        <f>SUM(J58:J64)</f>
        <v>0</v>
      </c>
    </row>
    <row r="66" spans="1:10" ht="12.75">
      <c r="A66" s="47" t="s">
        <v>38</v>
      </c>
      <c r="B66" s="47" t="s">
        <v>28</v>
      </c>
      <c r="C66" s="4"/>
      <c r="D66" s="5"/>
      <c r="E66" s="34" t="s">
        <v>16</v>
      </c>
      <c r="F66" s="31">
        <f aca="true" t="shared" si="9" ref="F66:F71">SUM(G66:J66)</f>
        <v>6820.6</v>
      </c>
      <c r="G66" s="31"/>
      <c r="H66" s="31">
        <v>4283</v>
      </c>
      <c r="I66" s="31">
        <v>2537.6</v>
      </c>
      <c r="J66" s="31"/>
    </row>
    <row r="67" spans="1:10" ht="12.75">
      <c r="A67" s="48"/>
      <c r="B67" s="48"/>
      <c r="C67" s="4"/>
      <c r="D67" s="5"/>
      <c r="E67" s="34" t="s">
        <v>17</v>
      </c>
      <c r="F67" s="31">
        <f t="shared" si="9"/>
        <v>4613.3</v>
      </c>
      <c r="G67" s="31"/>
      <c r="H67" s="31">
        <v>1946.7</v>
      </c>
      <c r="I67" s="31">
        <v>2666.6</v>
      </c>
      <c r="J67" s="31"/>
    </row>
    <row r="68" spans="1:11" ht="12.75">
      <c r="A68" s="48"/>
      <c r="B68" s="48"/>
      <c r="C68" s="4"/>
      <c r="D68" s="5"/>
      <c r="E68" s="34" t="s">
        <v>18</v>
      </c>
      <c r="F68" s="31">
        <f t="shared" si="9"/>
        <v>6886.5</v>
      </c>
      <c r="G68" s="31"/>
      <c r="H68" s="31">
        <v>4920</v>
      </c>
      <c r="I68" s="31">
        <v>1966.5</v>
      </c>
      <c r="J68" s="31"/>
      <c r="K68" s="32"/>
    </row>
    <row r="69" spans="1:10" ht="12.75">
      <c r="A69" s="48"/>
      <c r="B69" s="48"/>
      <c r="C69" s="4"/>
      <c r="D69" s="5"/>
      <c r="E69" s="34" t="s">
        <v>19</v>
      </c>
      <c r="F69" s="31">
        <f t="shared" si="9"/>
        <v>11383.2</v>
      </c>
      <c r="G69" s="31"/>
      <c r="H69" s="31">
        <v>5683.3</v>
      </c>
      <c r="I69" s="31">
        <v>5699.9</v>
      </c>
      <c r="J69" s="31"/>
    </row>
    <row r="70" spans="1:10" ht="12.75">
      <c r="A70" s="48"/>
      <c r="B70" s="48"/>
      <c r="C70" s="4"/>
      <c r="D70" s="5"/>
      <c r="E70" s="34" t="s">
        <v>20</v>
      </c>
      <c r="F70" s="31">
        <f t="shared" si="9"/>
        <v>13407.8</v>
      </c>
      <c r="G70" s="31"/>
      <c r="H70" s="31">
        <v>6703.9</v>
      </c>
      <c r="I70" s="31">
        <v>6703.9</v>
      </c>
      <c r="J70" s="31"/>
    </row>
    <row r="71" spans="1:10" ht="12.75">
      <c r="A71" s="49"/>
      <c r="B71" s="48"/>
      <c r="C71" s="4"/>
      <c r="D71" s="5"/>
      <c r="E71" s="5" t="s">
        <v>21</v>
      </c>
      <c r="F71" s="31">
        <f t="shared" si="9"/>
        <v>10886.5</v>
      </c>
      <c r="G71" s="31"/>
      <c r="H71" s="31">
        <v>6703.9</v>
      </c>
      <c r="I71" s="31">
        <v>4182.6</v>
      </c>
      <c r="J71" s="27"/>
    </row>
    <row r="72" spans="1:10" ht="12.75">
      <c r="A72" s="38"/>
      <c r="B72" s="48"/>
      <c r="C72" s="4"/>
      <c r="D72" s="5"/>
      <c r="E72" s="5" t="s">
        <v>49</v>
      </c>
      <c r="F72" s="31">
        <f>SUM(G72:J72)</f>
        <v>10886.5</v>
      </c>
      <c r="G72" s="31"/>
      <c r="H72" s="31">
        <v>6703.9</v>
      </c>
      <c r="I72" s="31">
        <v>4182.6</v>
      </c>
      <c r="J72" s="27"/>
    </row>
    <row r="73" spans="1:10" ht="12.75">
      <c r="A73" s="4" t="s">
        <v>22</v>
      </c>
      <c r="B73" s="49"/>
      <c r="C73" s="4"/>
      <c r="D73" s="5"/>
      <c r="E73" s="5"/>
      <c r="F73" s="31">
        <f>SUM(F66:F72)</f>
        <v>64884.4</v>
      </c>
      <c r="G73" s="31">
        <f>SUM(G66:G72)</f>
        <v>0</v>
      </c>
      <c r="H73" s="31">
        <f>SUM(H66:H72)</f>
        <v>36944.700000000004</v>
      </c>
      <c r="I73" s="31">
        <f>SUM(I66:I72)</f>
        <v>27939.699999999997</v>
      </c>
      <c r="J73" s="31">
        <f>SUM(J66:J72)</f>
        <v>0</v>
      </c>
    </row>
    <row r="74" spans="1:10" s="12" customFormat="1" ht="13.5">
      <c r="A74" s="50" t="s">
        <v>29</v>
      </c>
      <c r="B74" s="50"/>
      <c r="C74" s="13"/>
      <c r="D74" s="13"/>
      <c r="E74" s="14" t="s">
        <v>16</v>
      </c>
      <c r="F74" s="30">
        <f aca="true" t="shared" si="10" ref="F74:F79">SUM(G74:J74)</f>
        <v>780</v>
      </c>
      <c r="G74" s="30">
        <f aca="true" t="shared" si="11" ref="G74:J80">SUM(G82+G90+G98+G106)</f>
        <v>0</v>
      </c>
      <c r="H74" s="30">
        <f t="shared" si="11"/>
        <v>0</v>
      </c>
      <c r="I74" s="30">
        <f t="shared" si="11"/>
        <v>780</v>
      </c>
      <c r="J74" s="26">
        <f t="shared" si="11"/>
        <v>0</v>
      </c>
    </row>
    <row r="75" spans="1:10" s="12" customFormat="1" ht="13.5">
      <c r="A75" s="51"/>
      <c r="B75" s="51"/>
      <c r="C75" s="13"/>
      <c r="D75" s="14"/>
      <c r="E75" s="36" t="s">
        <v>17</v>
      </c>
      <c r="F75" s="30">
        <f t="shared" si="10"/>
        <v>775</v>
      </c>
      <c r="G75" s="30">
        <f t="shared" si="11"/>
        <v>0</v>
      </c>
      <c r="H75" s="30">
        <f t="shared" si="11"/>
        <v>0</v>
      </c>
      <c r="I75" s="30">
        <f t="shared" si="11"/>
        <v>775</v>
      </c>
      <c r="J75" s="30">
        <f t="shared" si="11"/>
        <v>0</v>
      </c>
    </row>
    <row r="76" spans="1:10" s="12" customFormat="1" ht="13.5">
      <c r="A76" s="51"/>
      <c r="B76" s="51"/>
      <c r="C76" s="13"/>
      <c r="D76" s="14"/>
      <c r="E76" s="36" t="s">
        <v>18</v>
      </c>
      <c r="F76" s="30">
        <f t="shared" si="10"/>
        <v>49918.7</v>
      </c>
      <c r="G76" s="30">
        <f t="shared" si="11"/>
        <v>0</v>
      </c>
      <c r="H76" s="30">
        <f t="shared" si="11"/>
        <v>43718.7</v>
      </c>
      <c r="I76" s="30">
        <f t="shared" si="11"/>
        <v>6200</v>
      </c>
      <c r="J76" s="30">
        <f t="shared" si="11"/>
        <v>0</v>
      </c>
    </row>
    <row r="77" spans="1:10" s="12" customFormat="1" ht="13.5">
      <c r="A77" s="51"/>
      <c r="B77" s="51"/>
      <c r="C77" s="13"/>
      <c r="D77" s="14"/>
      <c r="E77" s="14" t="s">
        <v>19</v>
      </c>
      <c r="F77" s="30">
        <f t="shared" si="10"/>
        <v>571.6</v>
      </c>
      <c r="G77" s="30">
        <f t="shared" si="11"/>
        <v>0</v>
      </c>
      <c r="H77" s="30">
        <f t="shared" si="11"/>
        <v>0</v>
      </c>
      <c r="I77" s="30">
        <f t="shared" si="11"/>
        <v>571.6</v>
      </c>
      <c r="J77" s="26">
        <f t="shared" si="11"/>
        <v>0</v>
      </c>
    </row>
    <row r="78" spans="1:10" s="12" customFormat="1" ht="13.5">
      <c r="A78" s="51"/>
      <c r="B78" s="51"/>
      <c r="C78" s="13"/>
      <c r="D78" s="14"/>
      <c r="E78" s="36" t="s">
        <v>20</v>
      </c>
      <c r="F78" s="30">
        <f t="shared" si="10"/>
        <v>3087.6</v>
      </c>
      <c r="G78" s="30">
        <f t="shared" si="11"/>
        <v>0</v>
      </c>
      <c r="H78" s="30">
        <f t="shared" si="11"/>
        <v>2057.6</v>
      </c>
      <c r="I78" s="30">
        <f t="shared" si="11"/>
        <v>1030</v>
      </c>
      <c r="J78" s="30">
        <f t="shared" si="11"/>
        <v>0</v>
      </c>
    </row>
    <row r="79" spans="1:10" s="12" customFormat="1" ht="13.5">
      <c r="A79" s="52"/>
      <c r="B79" s="51"/>
      <c r="C79" s="13"/>
      <c r="D79" s="14"/>
      <c r="E79" s="36" t="s">
        <v>21</v>
      </c>
      <c r="F79" s="30">
        <f t="shared" si="10"/>
        <v>800</v>
      </c>
      <c r="G79" s="30">
        <f t="shared" si="11"/>
        <v>0</v>
      </c>
      <c r="H79" s="30">
        <f t="shared" si="11"/>
        <v>0</v>
      </c>
      <c r="I79" s="30">
        <f t="shared" si="11"/>
        <v>800</v>
      </c>
      <c r="J79" s="30">
        <f t="shared" si="11"/>
        <v>0</v>
      </c>
    </row>
    <row r="80" spans="1:10" s="12" customFormat="1" ht="13.5">
      <c r="A80" s="41"/>
      <c r="B80" s="51"/>
      <c r="C80" s="13"/>
      <c r="D80" s="14"/>
      <c r="E80" s="36" t="s">
        <v>49</v>
      </c>
      <c r="F80" s="30">
        <f>SUM(G80:J80)</f>
        <v>800</v>
      </c>
      <c r="G80" s="30">
        <f t="shared" si="11"/>
        <v>0</v>
      </c>
      <c r="H80" s="30">
        <f t="shared" si="11"/>
        <v>0</v>
      </c>
      <c r="I80" s="30">
        <f t="shared" si="11"/>
        <v>800</v>
      </c>
      <c r="J80" s="30">
        <f t="shared" si="11"/>
        <v>0</v>
      </c>
    </row>
    <row r="81" spans="1:10" s="15" customFormat="1" ht="13.5">
      <c r="A81" s="13" t="s">
        <v>22</v>
      </c>
      <c r="B81" s="52"/>
      <c r="C81" s="13"/>
      <c r="D81" s="14"/>
      <c r="E81" s="14"/>
      <c r="F81" s="30">
        <f>SUM(F74:F80)</f>
        <v>56732.899999999994</v>
      </c>
      <c r="G81" s="30">
        <f>SUM(G74:G80)</f>
        <v>0</v>
      </c>
      <c r="H81" s="30">
        <f>SUM(H74:H80)</f>
        <v>45776.299999999996</v>
      </c>
      <c r="I81" s="30">
        <f>SUM(I74:I80)</f>
        <v>10956.6</v>
      </c>
      <c r="J81" s="30">
        <f>SUM(J74:J80)</f>
        <v>0</v>
      </c>
    </row>
    <row r="82" spans="1:10" s="12" customFormat="1" ht="12.75" customHeight="1">
      <c r="A82" s="65" t="s">
        <v>39</v>
      </c>
      <c r="B82" s="65" t="s">
        <v>30</v>
      </c>
      <c r="C82" s="10"/>
      <c r="D82" s="11"/>
      <c r="E82" s="11" t="s">
        <v>16</v>
      </c>
      <c r="F82" s="31">
        <f aca="true" t="shared" si="12" ref="F82:F87">SUM(G82:J82)</f>
        <v>300</v>
      </c>
      <c r="G82" s="31"/>
      <c r="H82" s="31"/>
      <c r="I82" s="31">
        <v>300</v>
      </c>
      <c r="J82" s="28"/>
    </row>
    <row r="83" spans="1:10" s="12" customFormat="1" ht="12.75">
      <c r="A83" s="66"/>
      <c r="B83" s="66"/>
      <c r="C83" s="10"/>
      <c r="D83" s="11"/>
      <c r="E83" s="11" t="s">
        <v>17</v>
      </c>
      <c r="F83" s="31">
        <f t="shared" si="12"/>
        <v>300</v>
      </c>
      <c r="G83" s="31"/>
      <c r="H83" s="31"/>
      <c r="I83" s="31">
        <v>300</v>
      </c>
      <c r="J83" s="28"/>
    </row>
    <row r="84" spans="1:10" s="12" customFormat="1" ht="12.75">
      <c r="A84" s="66"/>
      <c r="B84" s="66"/>
      <c r="C84" s="10"/>
      <c r="D84" s="11"/>
      <c r="E84" s="11" t="s">
        <v>18</v>
      </c>
      <c r="F84" s="31">
        <f t="shared" si="12"/>
        <v>300</v>
      </c>
      <c r="G84" s="31"/>
      <c r="H84" s="31"/>
      <c r="I84" s="31">
        <v>300</v>
      </c>
      <c r="J84" s="28"/>
    </row>
    <row r="85" spans="1:10" s="12" customFormat="1" ht="12.75">
      <c r="A85" s="66"/>
      <c r="B85" s="66"/>
      <c r="C85" s="10"/>
      <c r="D85" s="11"/>
      <c r="E85" s="34" t="s">
        <v>19</v>
      </c>
      <c r="F85" s="31">
        <f t="shared" si="12"/>
        <v>166.6</v>
      </c>
      <c r="G85" s="31"/>
      <c r="H85" s="31"/>
      <c r="I85" s="31">
        <v>166.6</v>
      </c>
      <c r="J85" s="31"/>
    </row>
    <row r="86" spans="1:10" s="12" customFormat="1" ht="12.75">
      <c r="A86" s="66"/>
      <c r="B86" s="66"/>
      <c r="C86" s="10"/>
      <c r="D86" s="11"/>
      <c r="E86" s="34" t="s">
        <v>20</v>
      </c>
      <c r="F86" s="31">
        <f t="shared" si="12"/>
        <v>295</v>
      </c>
      <c r="G86" s="31"/>
      <c r="H86" s="31"/>
      <c r="I86" s="31">
        <v>295</v>
      </c>
      <c r="J86" s="31"/>
    </row>
    <row r="87" spans="1:10" s="12" customFormat="1" ht="12.75">
      <c r="A87" s="67"/>
      <c r="B87" s="66"/>
      <c r="C87" s="10"/>
      <c r="D87" s="11"/>
      <c r="E87" s="11" t="s">
        <v>21</v>
      </c>
      <c r="F87" s="31">
        <f t="shared" si="12"/>
        <v>335</v>
      </c>
      <c r="G87" s="31"/>
      <c r="H87" s="31"/>
      <c r="I87" s="31">
        <v>335</v>
      </c>
      <c r="J87" s="28"/>
    </row>
    <row r="88" spans="1:10" s="12" customFormat="1" ht="12.75">
      <c r="A88" s="42"/>
      <c r="B88" s="66"/>
      <c r="C88" s="10"/>
      <c r="D88" s="11"/>
      <c r="E88" s="11" t="s">
        <v>49</v>
      </c>
      <c r="F88" s="31">
        <f>SUM(G88:J88)</f>
        <v>335</v>
      </c>
      <c r="G88" s="31"/>
      <c r="H88" s="31"/>
      <c r="I88" s="31">
        <v>335</v>
      </c>
      <c r="J88" s="28"/>
    </row>
    <row r="89" spans="1:10" s="16" customFormat="1" ht="12.75">
      <c r="A89" s="10" t="s">
        <v>22</v>
      </c>
      <c r="B89" s="67"/>
      <c r="C89" s="10"/>
      <c r="D89" s="11"/>
      <c r="E89" s="11"/>
      <c r="F89" s="31">
        <f>SUM(F82:F88)</f>
        <v>2031.6</v>
      </c>
      <c r="G89" s="31">
        <f>SUM(G82:G88)</f>
        <v>0</v>
      </c>
      <c r="H89" s="31">
        <f>SUM(H82:H88)</f>
        <v>0</v>
      </c>
      <c r="I89" s="31">
        <f>SUM(I82:I88)</f>
        <v>2031.6</v>
      </c>
      <c r="J89" s="31">
        <f>SUM(J82:J88)</f>
        <v>0</v>
      </c>
    </row>
    <row r="90" spans="1:10" s="12" customFormat="1" ht="12.75" customHeight="1">
      <c r="A90" s="65" t="s">
        <v>40</v>
      </c>
      <c r="B90" s="65" t="s">
        <v>30</v>
      </c>
      <c r="C90" s="10"/>
      <c r="D90" s="11"/>
      <c r="E90" s="11" t="s">
        <v>16</v>
      </c>
      <c r="F90" s="31">
        <f aca="true" t="shared" si="13" ref="F90:F95">SUM(G90:J90)</f>
        <v>220</v>
      </c>
      <c r="G90" s="31"/>
      <c r="H90" s="31"/>
      <c r="I90" s="31">
        <v>220</v>
      </c>
      <c r="J90" s="28"/>
    </row>
    <row r="91" spans="1:10" s="12" customFormat="1" ht="12.75">
      <c r="A91" s="66"/>
      <c r="B91" s="66"/>
      <c r="C91" s="10"/>
      <c r="D91" s="11"/>
      <c r="E91" s="11" t="s">
        <v>17</v>
      </c>
      <c r="F91" s="31">
        <f t="shared" si="13"/>
        <v>200</v>
      </c>
      <c r="G91" s="31"/>
      <c r="H91" s="31"/>
      <c r="I91" s="31">
        <v>200</v>
      </c>
      <c r="J91" s="28"/>
    </row>
    <row r="92" spans="1:10" s="12" customFormat="1" ht="12.75">
      <c r="A92" s="66"/>
      <c r="B92" s="66"/>
      <c r="C92" s="10"/>
      <c r="D92" s="11"/>
      <c r="E92" s="11" t="s">
        <v>18</v>
      </c>
      <c r="F92" s="31">
        <f t="shared" si="13"/>
        <v>200</v>
      </c>
      <c r="G92" s="31"/>
      <c r="H92" s="31"/>
      <c r="I92" s="31">
        <v>200</v>
      </c>
      <c r="J92" s="28"/>
    </row>
    <row r="93" spans="1:10" s="12" customFormat="1" ht="12.75">
      <c r="A93" s="66"/>
      <c r="B93" s="66"/>
      <c r="C93" s="10"/>
      <c r="D93" s="11"/>
      <c r="E93" s="34" t="s">
        <v>19</v>
      </c>
      <c r="F93" s="31">
        <f t="shared" si="13"/>
        <v>160</v>
      </c>
      <c r="G93" s="31"/>
      <c r="H93" s="31"/>
      <c r="I93" s="31">
        <v>160</v>
      </c>
      <c r="J93" s="31"/>
    </row>
    <row r="94" spans="1:10" s="12" customFormat="1" ht="12.75">
      <c r="A94" s="66"/>
      <c r="B94" s="66"/>
      <c r="C94" s="10"/>
      <c r="D94" s="11"/>
      <c r="E94" s="34" t="s">
        <v>20</v>
      </c>
      <c r="F94" s="31">
        <f t="shared" si="13"/>
        <v>175</v>
      </c>
      <c r="G94" s="31"/>
      <c r="H94" s="31"/>
      <c r="I94" s="31">
        <v>175</v>
      </c>
      <c r="J94" s="31"/>
    </row>
    <row r="95" spans="1:10" s="12" customFormat="1" ht="12.75">
      <c r="A95" s="67"/>
      <c r="B95" s="66"/>
      <c r="C95" s="10"/>
      <c r="D95" s="11"/>
      <c r="E95" s="11" t="s">
        <v>21</v>
      </c>
      <c r="F95" s="31">
        <f t="shared" si="13"/>
        <v>215</v>
      </c>
      <c r="G95" s="31"/>
      <c r="H95" s="31"/>
      <c r="I95" s="31">
        <v>215</v>
      </c>
      <c r="J95" s="28"/>
    </row>
    <row r="96" spans="1:10" s="12" customFormat="1" ht="12.75">
      <c r="A96" s="42"/>
      <c r="B96" s="66"/>
      <c r="C96" s="10"/>
      <c r="D96" s="11"/>
      <c r="E96" s="11" t="s">
        <v>49</v>
      </c>
      <c r="F96" s="31">
        <f>SUM(G96:J96)</f>
        <v>215</v>
      </c>
      <c r="G96" s="31"/>
      <c r="H96" s="31"/>
      <c r="I96" s="31">
        <v>215</v>
      </c>
      <c r="J96" s="28"/>
    </row>
    <row r="97" spans="1:10" s="16" customFormat="1" ht="12.75">
      <c r="A97" s="10" t="s">
        <v>22</v>
      </c>
      <c r="B97" s="67"/>
      <c r="C97" s="10"/>
      <c r="D97" s="11"/>
      <c r="E97" s="11"/>
      <c r="F97" s="31">
        <f>SUM(F90:F96)</f>
        <v>1385</v>
      </c>
      <c r="G97" s="31">
        <f>SUM(G90:G96)</f>
        <v>0</v>
      </c>
      <c r="H97" s="31">
        <f>SUM(H90:H96)</f>
        <v>0</v>
      </c>
      <c r="I97" s="31">
        <f>SUM(I90:I96)</f>
        <v>1385</v>
      </c>
      <c r="J97" s="31">
        <f>SUM(J90:J96)</f>
        <v>0</v>
      </c>
    </row>
    <row r="98" spans="1:10" s="12" customFormat="1" ht="12.75" customHeight="1">
      <c r="A98" s="65" t="s">
        <v>41</v>
      </c>
      <c r="B98" s="65" t="s">
        <v>30</v>
      </c>
      <c r="C98" s="10"/>
      <c r="D98" s="11"/>
      <c r="E98" s="11" t="s">
        <v>16</v>
      </c>
      <c r="F98" s="31">
        <f aca="true" t="shared" si="14" ref="F98:F103">SUM(G98:J98)</f>
        <v>260</v>
      </c>
      <c r="G98" s="31"/>
      <c r="H98" s="31"/>
      <c r="I98" s="31">
        <v>260</v>
      </c>
      <c r="J98" s="28"/>
    </row>
    <row r="99" spans="1:10" s="12" customFormat="1" ht="12.75">
      <c r="A99" s="66"/>
      <c r="B99" s="66"/>
      <c r="C99" s="10"/>
      <c r="D99" s="11"/>
      <c r="E99" s="11" t="s">
        <v>17</v>
      </c>
      <c r="F99" s="31">
        <f t="shared" si="14"/>
        <v>275</v>
      </c>
      <c r="G99" s="31"/>
      <c r="H99" s="31"/>
      <c r="I99" s="31">
        <v>275</v>
      </c>
      <c r="J99" s="28"/>
    </row>
    <row r="100" spans="1:10" s="12" customFormat="1" ht="12.75">
      <c r="A100" s="66"/>
      <c r="B100" s="66"/>
      <c r="C100" s="10"/>
      <c r="D100" s="11"/>
      <c r="E100" s="34" t="s">
        <v>18</v>
      </c>
      <c r="F100" s="31">
        <f t="shared" si="14"/>
        <v>200</v>
      </c>
      <c r="G100" s="31"/>
      <c r="H100" s="31"/>
      <c r="I100" s="31">
        <v>200</v>
      </c>
      <c r="J100" s="31"/>
    </row>
    <row r="101" spans="1:10" s="12" customFormat="1" ht="12.75">
      <c r="A101" s="66"/>
      <c r="B101" s="66"/>
      <c r="C101" s="10"/>
      <c r="D101" s="11"/>
      <c r="E101" s="11" t="s">
        <v>19</v>
      </c>
      <c r="F101" s="31">
        <f t="shared" si="14"/>
        <v>245</v>
      </c>
      <c r="G101" s="31"/>
      <c r="H101" s="31"/>
      <c r="I101" s="31">
        <v>245</v>
      </c>
      <c r="J101" s="28"/>
    </row>
    <row r="102" spans="1:10" s="12" customFormat="1" ht="12.75">
      <c r="A102" s="66"/>
      <c r="B102" s="66"/>
      <c r="C102" s="10"/>
      <c r="D102" s="11"/>
      <c r="E102" s="11" t="s">
        <v>20</v>
      </c>
      <c r="F102" s="31">
        <f t="shared" si="14"/>
        <v>330</v>
      </c>
      <c r="G102" s="31"/>
      <c r="H102" s="31"/>
      <c r="I102" s="31">
        <v>330</v>
      </c>
      <c r="J102" s="28"/>
    </row>
    <row r="103" spans="1:10" s="12" customFormat="1" ht="12.75">
      <c r="A103" s="67"/>
      <c r="B103" s="66"/>
      <c r="C103" s="10"/>
      <c r="D103" s="11"/>
      <c r="E103" s="11" t="s">
        <v>21</v>
      </c>
      <c r="F103" s="31">
        <f t="shared" si="14"/>
        <v>250</v>
      </c>
      <c r="G103" s="31"/>
      <c r="H103" s="31"/>
      <c r="I103" s="31">
        <v>250</v>
      </c>
      <c r="J103" s="28"/>
    </row>
    <row r="104" spans="1:10" s="12" customFormat="1" ht="12.75">
      <c r="A104" s="42"/>
      <c r="B104" s="66"/>
      <c r="C104" s="10"/>
      <c r="D104" s="11"/>
      <c r="E104" s="11" t="s">
        <v>49</v>
      </c>
      <c r="F104" s="31">
        <f>SUM(G104:J104)</f>
        <v>250</v>
      </c>
      <c r="G104" s="31"/>
      <c r="H104" s="31"/>
      <c r="I104" s="31">
        <v>250</v>
      </c>
      <c r="J104" s="28"/>
    </row>
    <row r="105" spans="1:10" s="16" customFormat="1" ht="12.75">
      <c r="A105" s="10" t="s">
        <v>22</v>
      </c>
      <c r="B105" s="67"/>
      <c r="C105" s="10"/>
      <c r="D105" s="11"/>
      <c r="E105" s="11"/>
      <c r="F105" s="31">
        <f>SUM(F98:F104)</f>
        <v>1810</v>
      </c>
      <c r="G105" s="31">
        <f>SUM(G98:G104)</f>
        <v>0</v>
      </c>
      <c r="H105" s="31">
        <f>SUM(H98:H104)</f>
        <v>0</v>
      </c>
      <c r="I105" s="31">
        <f>SUM(I98:I104)</f>
        <v>1810</v>
      </c>
      <c r="J105" s="31">
        <f>SUM(J98:J104)</f>
        <v>0</v>
      </c>
    </row>
    <row r="106" spans="1:10" s="12" customFormat="1" ht="12.75" customHeight="1">
      <c r="A106" s="65" t="s">
        <v>42</v>
      </c>
      <c r="B106" s="65" t="s">
        <v>31</v>
      </c>
      <c r="C106" s="10"/>
      <c r="D106" s="11"/>
      <c r="E106" s="11" t="s">
        <v>16</v>
      </c>
      <c r="F106" s="31">
        <f aca="true" t="shared" si="15" ref="F106:F111">SUM(G106:J106)</f>
        <v>0</v>
      </c>
      <c r="G106" s="31"/>
      <c r="H106" s="31"/>
      <c r="I106" s="31">
        <v>0</v>
      </c>
      <c r="J106" s="28"/>
    </row>
    <row r="107" spans="1:10" s="12" customFormat="1" ht="12.75" customHeight="1">
      <c r="A107" s="66"/>
      <c r="B107" s="66"/>
      <c r="C107" s="10"/>
      <c r="D107" s="11"/>
      <c r="E107" s="11" t="s">
        <v>17</v>
      </c>
      <c r="F107" s="31">
        <f t="shared" si="15"/>
        <v>0</v>
      </c>
      <c r="G107" s="31"/>
      <c r="H107" s="31"/>
      <c r="I107" s="31">
        <v>0</v>
      </c>
      <c r="J107" s="28"/>
    </row>
    <row r="108" spans="1:10" s="12" customFormat="1" ht="12.75">
      <c r="A108" s="66"/>
      <c r="B108" s="66"/>
      <c r="C108" s="10"/>
      <c r="D108" s="11"/>
      <c r="E108" s="34" t="s">
        <v>18</v>
      </c>
      <c r="F108" s="31">
        <f t="shared" si="15"/>
        <v>49218.7</v>
      </c>
      <c r="G108" s="31"/>
      <c r="H108" s="31">
        <v>43718.7</v>
      </c>
      <c r="I108" s="31">
        <v>5500</v>
      </c>
      <c r="J108" s="31"/>
    </row>
    <row r="109" spans="1:10" s="12" customFormat="1" ht="12.75">
      <c r="A109" s="66"/>
      <c r="B109" s="66"/>
      <c r="C109" s="10"/>
      <c r="D109" s="11"/>
      <c r="E109" s="11" t="s">
        <v>19</v>
      </c>
      <c r="F109" s="31">
        <f t="shared" si="15"/>
        <v>0</v>
      </c>
      <c r="G109" s="31"/>
      <c r="H109" s="31"/>
      <c r="I109" s="31">
        <v>0</v>
      </c>
      <c r="J109" s="28"/>
    </row>
    <row r="110" spans="1:10" s="12" customFormat="1" ht="12.75">
      <c r="A110" s="66"/>
      <c r="B110" s="66"/>
      <c r="C110" s="10"/>
      <c r="D110" s="11"/>
      <c r="E110" s="11" t="s">
        <v>20</v>
      </c>
      <c r="F110" s="31">
        <f t="shared" si="15"/>
        <v>2287.6</v>
      </c>
      <c r="G110" s="31"/>
      <c r="H110" s="31">
        <v>2057.6</v>
      </c>
      <c r="I110" s="31">
        <v>230</v>
      </c>
      <c r="J110" s="28"/>
    </row>
    <row r="111" spans="1:10" s="12" customFormat="1" ht="12.75">
      <c r="A111" s="67"/>
      <c r="B111" s="66"/>
      <c r="C111" s="10"/>
      <c r="D111" s="11"/>
      <c r="E111" s="11" t="s">
        <v>21</v>
      </c>
      <c r="F111" s="31">
        <f t="shared" si="15"/>
        <v>0</v>
      </c>
      <c r="G111" s="31"/>
      <c r="H111" s="31"/>
      <c r="I111" s="31">
        <v>0</v>
      </c>
      <c r="J111" s="28"/>
    </row>
    <row r="112" spans="1:10" s="12" customFormat="1" ht="12.75">
      <c r="A112" s="42"/>
      <c r="B112" s="66"/>
      <c r="C112" s="10"/>
      <c r="D112" s="11"/>
      <c r="E112" s="11" t="s">
        <v>49</v>
      </c>
      <c r="F112" s="31">
        <f>SUM(G112:J112)</f>
        <v>0</v>
      </c>
      <c r="G112" s="31"/>
      <c r="H112" s="31"/>
      <c r="I112" s="31">
        <v>0</v>
      </c>
      <c r="J112" s="28"/>
    </row>
    <row r="113" spans="1:10" s="12" customFormat="1" ht="12.75">
      <c r="A113" s="10" t="s">
        <v>22</v>
      </c>
      <c r="B113" s="67"/>
      <c r="C113" s="10"/>
      <c r="D113" s="11"/>
      <c r="E113" s="11"/>
      <c r="F113" s="31">
        <f>SUM(F106:F112)</f>
        <v>51506.299999999996</v>
      </c>
      <c r="G113" s="31">
        <f>SUM(G106:G112)</f>
        <v>0</v>
      </c>
      <c r="H113" s="31">
        <f>SUM(H106:H112)</f>
        <v>45776.299999999996</v>
      </c>
      <c r="I113" s="31">
        <f>SUM(I106:I112)</f>
        <v>5730</v>
      </c>
      <c r="J113" s="31">
        <f>SUM(J106:J112)</f>
        <v>0</v>
      </c>
    </row>
    <row r="114" spans="1:10" s="12" customFormat="1" ht="13.5">
      <c r="A114" s="50" t="s">
        <v>32</v>
      </c>
      <c r="B114" s="50"/>
      <c r="C114" s="13"/>
      <c r="D114" s="13"/>
      <c r="E114" s="14" t="s">
        <v>16</v>
      </c>
      <c r="F114" s="30">
        <f aca="true" t="shared" si="16" ref="F114:F120">SUM(G114:J114)</f>
        <v>232.2</v>
      </c>
      <c r="G114" s="30">
        <f aca="true" t="shared" si="17" ref="G114:J120">SUM(G122+G130)</f>
        <v>0</v>
      </c>
      <c r="H114" s="30">
        <f t="shared" si="17"/>
        <v>0</v>
      </c>
      <c r="I114" s="30">
        <f t="shared" si="17"/>
        <v>232.2</v>
      </c>
      <c r="J114" s="26">
        <f t="shared" si="17"/>
        <v>0</v>
      </c>
    </row>
    <row r="115" spans="1:10" s="12" customFormat="1" ht="13.5">
      <c r="A115" s="51"/>
      <c r="B115" s="51"/>
      <c r="C115" s="13"/>
      <c r="D115" s="14"/>
      <c r="E115" s="14" t="s">
        <v>17</v>
      </c>
      <c r="F115" s="30">
        <f t="shared" si="16"/>
        <v>495.4</v>
      </c>
      <c r="G115" s="30">
        <f t="shared" si="17"/>
        <v>0</v>
      </c>
      <c r="H115" s="30">
        <f t="shared" si="17"/>
        <v>183.2</v>
      </c>
      <c r="I115" s="30">
        <f t="shared" si="17"/>
        <v>312.2</v>
      </c>
      <c r="J115" s="26">
        <f t="shared" si="17"/>
        <v>0</v>
      </c>
    </row>
    <row r="116" spans="1:10" s="12" customFormat="1" ht="13.5">
      <c r="A116" s="51"/>
      <c r="B116" s="51"/>
      <c r="C116" s="13"/>
      <c r="D116" s="14"/>
      <c r="E116" s="14" t="s">
        <v>18</v>
      </c>
      <c r="F116" s="30">
        <f t="shared" si="16"/>
        <v>415.5</v>
      </c>
      <c r="G116" s="30">
        <f t="shared" si="17"/>
        <v>0</v>
      </c>
      <c r="H116" s="30">
        <f t="shared" si="17"/>
        <v>183.3</v>
      </c>
      <c r="I116" s="30">
        <f t="shared" si="17"/>
        <v>232.2</v>
      </c>
      <c r="J116" s="26">
        <f t="shared" si="17"/>
        <v>0</v>
      </c>
    </row>
    <row r="117" spans="1:10" s="12" customFormat="1" ht="13.5">
      <c r="A117" s="51"/>
      <c r="B117" s="51"/>
      <c r="C117" s="13"/>
      <c r="D117" s="14"/>
      <c r="E117" s="36" t="s">
        <v>19</v>
      </c>
      <c r="F117" s="30">
        <f t="shared" si="16"/>
        <v>399.2</v>
      </c>
      <c r="G117" s="30">
        <f t="shared" si="17"/>
        <v>0</v>
      </c>
      <c r="H117" s="30">
        <f t="shared" si="17"/>
        <v>191.3</v>
      </c>
      <c r="I117" s="30">
        <f t="shared" si="17"/>
        <v>207.89999999999998</v>
      </c>
      <c r="J117" s="30">
        <f t="shared" si="17"/>
        <v>0</v>
      </c>
    </row>
    <row r="118" spans="1:10" s="12" customFormat="1" ht="13.5">
      <c r="A118" s="51"/>
      <c r="B118" s="51"/>
      <c r="C118" s="13"/>
      <c r="D118" s="14"/>
      <c r="E118" s="36" t="s">
        <v>20</v>
      </c>
      <c r="F118" s="30">
        <f t="shared" si="16"/>
        <v>405</v>
      </c>
      <c r="G118" s="30">
        <f t="shared" si="17"/>
        <v>0</v>
      </c>
      <c r="H118" s="30">
        <f t="shared" si="17"/>
        <v>191.3</v>
      </c>
      <c r="I118" s="30">
        <f t="shared" si="17"/>
        <v>213.7</v>
      </c>
      <c r="J118" s="30">
        <f t="shared" si="17"/>
        <v>0</v>
      </c>
    </row>
    <row r="119" spans="1:10" s="12" customFormat="1" ht="13.5">
      <c r="A119" s="52"/>
      <c r="B119" s="51"/>
      <c r="C119" s="13"/>
      <c r="D119" s="14"/>
      <c r="E119" s="36" t="s">
        <v>21</v>
      </c>
      <c r="F119" s="30">
        <f t="shared" si="16"/>
        <v>500</v>
      </c>
      <c r="G119" s="30">
        <f t="shared" si="17"/>
        <v>0</v>
      </c>
      <c r="H119" s="30">
        <f t="shared" si="17"/>
        <v>195.3</v>
      </c>
      <c r="I119" s="30">
        <f t="shared" si="17"/>
        <v>304.7</v>
      </c>
      <c r="J119" s="30">
        <f t="shared" si="17"/>
        <v>0</v>
      </c>
    </row>
    <row r="120" spans="1:10" s="12" customFormat="1" ht="13.5">
      <c r="A120" s="41"/>
      <c r="B120" s="51"/>
      <c r="C120" s="13"/>
      <c r="D120" s="14"/>
      <c r="E120" s="36" t="s">
        <v>49</v>
      </c>
      <c r="F120" s="30">
        <f t="shared" si="16"/>
        <v>500</v>
      </c>
      <c r="G120" s="30">
        <f t="shared" si="17"/>
        <v>0</v>
      </c>
      <c r="H120" s="30">
        <f t="shared" si="17"/>
        <v>195.3</v>
      </c>
      <c r="I120" s="30">
        <f t="shared" si="17"/>
        <v>304.7</v>
      </c>
      <c r="J120" s="30">
        <f t="shared" si="17"/>
        <v>0</v>
      </c>
    </row>
    <row r="121" spans="1:10" s="15" customFormat="1" ht="13.5">
      <c r="A121" s="13" t="s">
        <v>22</v>
      </c>
      <c r="B121" s="52"/>
      <c r="C121" s="13"/>
      <c r="D121" s="14"/>
      <c r="E121" s="14"/>
      <c r="F121" s="30">
        <f>SUM(F114:F120)</f>
        <v>2947.3</v>
      </c>
      <c r="G121" s="30">
        <f>SUM(G114:G120)</f>
        <v>0</v>
      </c>
      <c r="H121" s="30">
        <f>SUM(H114:H120)</f>
        <v>1139.6999999999998</v>
      </c>
      <c r="I121" s="30">
        <f>SUM(I114:I120)</f>
        <v>1807.6</v>
      </c>
      <c r="J121" s="30">
        <f>SUM(J114:J120)</f>
        <v>0</v>
      </c>
    </row>
    <row r="122" spans="1:10" s="12" customFormat="1" ht="12.75" customHeight="1">
      <c r="A122" s="65" t="s">
        <v>43</v>
      </c>
      <c r="B122" s="65" t="s">
        <v>33</v>
      </c>
      <c r="C122" s="10"/>
      <c r="D122" s="11"/>
      <c r="E122" s="11" t="s">
        <v>16</v>
      </c>
      <c r="F122" s="31">
        <v>182.2</v>
      </c>
      <c r="G122" s="31"/>
      <c r="H122" s="31"/>
      <c r="I122" s="31">
        <v>182.2</v>
      </c>
      <c r="J122" s="28"/>
    </row>
    <row r="123" spans="1:10" s="12" customFormat="1" ht="12.75">
      <c r="A123" s="66"/>
      <c r="B123" s="66"/>
      <c r="C123" s="10"/>
      <c r="D123" s="11"/>
      <c r="E123" s="11" t="s">
        <v>17</v>
      </c>
      <c r="F123" s="31">
        <f aca="true" t="shared" si="18" ref="F123:F128">SUM(G123:J123)</f>
        <v>445.4</v>
      </c>
      <c r="G123" s="31"/>
      <c r="H123" s="31">
        <v>183.2</v>
      </c>
      <c r="I123" s="31">
        <v>262.2</v>
      </c>
      <c r="J123" s="28"/>
    </row>
    <row r="124" spans="1:10" s="12" customFormat="1" ht="12.75">
      <c r="A124" s="66"/>
      <c r="B124" s="66"/>
      <c r="C124" s="10"/>
      <c r="D124" s="11"/>
      <c r="E124" s="11" t="s">
        <v>18</v>
      </c>
      <c r="F124" s="31">
        <f t="shared" si="18"/>
        <v>365.5</v>
      </c>
      <c r="G124" s="31"/>
      <c r="H124" s="31">
        <v>183.3</v>
      </c>
      <c r="I124" s="31">
        <v>182.2</v>
      </c>
      <c r="J124" s="28"/>
    </row>
    <row r="125" spans="1:10" s="12" customFormat="1" ht="12.75">
      <c r="A125" s="66"/>
      <c r="B125" s="66"/>
      <c r="C125" s="10"/>
      <c r="D125" s="11"/>
      <c r="E125" s="34" t="s">
        <v>19</v>
      </c>
      <c r="F125" s="31">
        <f t="shared" si="18"/>
        <v>353.5</v>
      </c>
      <c r="G125" s="31"/>
      <c r="H125" s="31">
        <v>191.3</v>
      </c>
      <c r="I125" s="31">
        <v>162.2</v>
      </c>
      <c r="J125" s="31"/>
    </row>
    <row r="126" spans="1:10" s="12" customFormat="1" ht="12.75">
      <c r="A126" s="66"/>
      <c r="B126" s="66"/>
      <c r="C126" s="10"/>
      <c r="D126" s="11"/>
      <c r="E126" s="34" t="s">
        <v>20</v>
      </c>
      <c r="F126" s="31">
        <f t="shared" si="18"/>
        <v>358.5</v>
      </c>
      <c r="G126" s="31"/>
      <c r="H126" s="31">
        <v>191.3</v>
      </c>
      <c r="I126" s="31">
        <v>167.2</v>
      </c>
      <c r="J126" s="31"/>
    </row>
    <row r="127" spans="1:10" s="12" customFormat="1" ht="12.75">
      <c r="A127" s="67"/>
      <c r="B127" s="66"/>
      <c r="C127" s="10"/>
      <c r="D127" s="11"/>
      <c r="E127" s="11" t="s">
        <v>21</v>
      </c>
      <c r="F127" s="31">
        <f t="shared" si="18"/>
        <v>400</v>
      </c>
      <c r="G127" s="31"/>
      <c r="H127" s="31">
        <v>195.3</v>
      </c>
      <c r="I127" s="31">
        <v>204.7</v>
      </c>
      <c r="J127" s="28"/>
    </row>
    <row r="128" spans="1:10" s="12" customFormat="1" ht="12.75">
      <c r="A128" s="42"/>
      <c r="B128" s="66"/>
      <c r="C128" s="10"/>
      <c r="D128" s="11"/>
      <c r="E128" s="11" t="s">
        <v>49</v>
      </c>
      <c r="F128" s="31">
        <f t="shared" si="18"/>
        <v>400</v>
      </c>
      <c r="G128" s="31"/>
      <c r="H128" s="31">
        <v>195.3</v>
      </c>
      <c r="I128" s="31">
        <v>204.7</v>
      </c>
      <c r="J128" s="28"/>
    </row>
    <row r="129" spans="1:10" s="16" customFormat="1" ht="12.75">
      <c r="A129" s="10" t="s">
        <v>22</v>
      </c>
      <c r="B129" s="67"/>
      <c r="C129" s="10"/>
      <c r="D129" s="11"/>
      <c r="E129" s="11"/>
      <c r="F129" s="31">
        <f>SUM(F122:F128)</f>
        <v>2505.1</v>
      </c>
      <c r="G129" s="31">
        <f>SUM(G122:G128)</f>
        <v>0</v>
      </c>
      <c r="H129" s="31">
        <f>SUM(H122:H128)</f>
        <v>1139.6999999999998</v>
      </c>
      <c r="I129" s="31">
        <f>SUM(I122:I128)</f>
        <v>1365.4</v>
      </c>
      <c r="J129" s="31">
        <f>SUM(J122:J128)</f>
        <v>0</v>
      </c>
    </row>
    <row r="130" spans="1:10" s="12" customFormat="1" ht="12.75" customHeight="1">
      <c r="A130" s="65" t="s">
        <v>44</v>
      </c>
      <c r="B130" s="65" t="s">
        <v>33</v>
      </c>
      <c r="C130" s="10"/>
      <c r="D130" s="11"/>
      <c r="E130" s="11" t="s">
        <v>16</v>
      </c>
      <c r="F130" s="31">
        <f aca="true" t="shared" si="19" ref="F130:F135">SUM(G130:J130)</f>
        <v>50</v>
      </c>
      <c r="G130" s="31"/>
      <c r="H130" s="31"/>
      <c r="I130" s="31">
        <v>50</v>
      </c>
      <c r="J130" s="28"/>
    </row>
    <row r="131" spans="1:10" s="12" customFormat="1" ht="12.75">
      <c r="A131" s="66"/>
      <c r="B131" s="66"/>
      <c r="C131" s="10"/>
      <c r="D131" s="11"/>
      <c r="E131" s="11" t="s">
        <v>17</v>
      </c>
      <c r="F131" s="31">
        <f t="shared" si="19"/>
        <v>50</v>
      </c>
      <c r="G131" s="31"/>
      <c r="H131" s="31"/>
      <c r="I131" s="31">
        <v>50</v>
      </c>
      <c r="J131" s="28"/>
    </row>
    <row r="132" spans="1:10" s="12" customFormat="1" ht="12.75">
      <c r="A132" s="66"/>
      <c r="B132" s="66"/>
      <c r="C132" s="10"/>
      <c r="D132" s="11"/>
      <c r="E132" s="11" t="s">
        <v>18</v>
      </c>
      <c r="F132" s="31">
        <f t="shared" si="19"/>
        <v>50</v>
      </c>
      <c r="G132" s="31"/>
      <c r="H132" s="31"/>
      <c r="I132" s="31">
        <v>50</v>
      </c>
      <c r="J132" s="28"/>
    </row>
    <row r="133" spans="1:10" s="12" customFormat="1" ht="12.75">
      <c r="A133" s="66"/>
      <c r="B133" s="66"/>
      <c r="C133" s="10"/>
      <c r="D133" s="11"/>
      <c r="E133" s="11" t="s">
        <v>19</v>
      </c>
      <c r="F133" s="31">
        <f t="shared" si="19"/>
        <v>45.7</v>
      </c>
      <c r="G133" s="31"/>
      <c r="H133" s="31"/>
      <c r="I133" s="31">
        <v>45.7</v>
      </c>
      <c r="J133" s="28"/>
    </row>
    <row r="134" spans="1:10" s="12" customFormat="1" ht="12.75">
      <c r="A134" s="66"/>
      <c r="B134" s="66"/>
      <c r="C134" s="10"/>
      <c r="D134" s="11"/>
      <c r="E134" s="11" t="s">
        <v>20</v>
      </c>
      <c r="F134" s="31">
        <f t="shared" si="19"/>
        <v>46.5</v>
      </c>
      <c r="G134" s="31"/>
      <c r="H134" s="31"/>
      <c r="I134" s="31">
        <v>46.5</v>
      </c>
      <c r="J134" s="28"/>
    </row>
    <row r="135" spans="1:10" s="12" customFormat="1" ht="12.75">
      <c r="A135" s="67"/>
      <c r="B135" s="66"/>
      <c r="C135" s="10"/>
      <c r="D135" s="11"/>
      <c r="E135" s="11" t="s">
        <v>21</v>
      </c>
      <c r="F135" s="31">
        <f t="shared" si="19"/>
        <v>100</v>
      </c>
      <c r="G135" s="31"/>
      <c r="H135" s="31"/>
      <c r="I135" s="31">
        <v>100</v>
      </c>
      <c r="J135" s="28"/>
    </row>
    <row r="136" spans="1:10" s="12" customFormat="1" ht="12.75">
      <c r="A136" s="42"/>
      <c r="B136" s="66"/>
      <c r="C136" s="10"/>
      <c r="D136" s="11"/>
      <c r="E136" s="11" t="s">
        <v>49</v>
      </c>
      <c r="F136" s="31">
        <f>SUM(G136:J136)</f>
        <v>100</v>
      </c>
      <c r="G136" s="31"/>
      <c r="H136" s="31"/>
      <c r="I136" s="31">
        <v>100</v>
      </c>
      <c r="J136" s="28"/>
    </row>
    <row r="137" spans="1:10" s="16" customFormat="1" ht="12.75">
      <c r="A137" s="10" t="s">
        <v>22</v>
      </c>
      <c r="B137" s="67"/>
      <c r="C137" s="10"/>
      <c r="D137" s="11"/>
      <c r="E137" s="11"/>
      <c r="F137" s="28">
        <f>SUM(F130:F136)</f>
        <v>442.2</v>
      </c>
      <c r="G137" s="28">
        <f>SUM(G130:G136)</f>
        <v>0</v>
      </c>
      <c r="H137" s="28">
        <f>SUM(H130:H136)</f>
        <v>0</v>
      </c>
      <c r="I137" s="28">
        <f>SUM(I130:I136)</f>
        <v>442.2</v>
      </c>
      <c r="J137" s="28">
        <f>SUM(J130:J136)</f>
        <v>0</v>
      </c>
    </row>
    <row r="138" spans="1:10" ht="12.75">
      <c r="A138" s="43" t="s">
        <v>46</v>
      </c>
      <c r="B138" s="46"/>
      <c r="C138" s="33"/>
      <c r="D138" s="34"/>
      <c r="E138" s="35" t="s">
        <v>18</v>
      </c>
      <c r="F138" s="29">
        <f>SUM(G138:J138)</f>
        <v>0</v>
      </c>
      <c r="G138" s="29">
        <f aca="true" t="shared" si="20" ref="G138:I141">G144</f>
        <v>0</v>
      </c>
      <c r="H138" s="29">
        <f t="shared" si="20"/>
        <v>0</v>
      </c>
      <c r="I138" s="29">
        <f t="shared" si="20"/>
        <v>0</v>
      </c>
      <c r="J138" s="29"/>
    </row>
    <row r="139" spans="1:10" ht="12.75">
      <c r="A139" s="44"/>
      <c r="B139" s="44"/>
      <c r="C139" s="33"/>
      <c r="D139" s="34"/>
      <c r="E139" s="35" t="s">
        <v>19</v>
      </c>
      <c r="F139" s="29">
        <f>SUM(G139:J139)</f>
        <v>0</v>
      </c>
      <c r="G139" s="29">
        <f t="shared" si="20"/>
        <v>0</v>
      </c>
      <c r="H139" s="29">
        <f t="shared" si="20"/>
        <v>0</v>
      </c>
      <c r="I139" s="29">
        <f t="shared" si="20"/>
        <v>0</v>
      </c>
      <c r="J139" s="29"/>
    </row>
    <row r="140" spans="1:10" ht="12.75">
      <c r="A140" s="44"/>
      <c r="B140" s="44"/>
      <c r="C140" s="33"/>
      <c r="D140" s="34"/>
      <c r="E140" s="35" t="s">
        <v>20</v>
      </c>
      <c r="F140" s="29">
        <f>SUM(G140:J140)</f>
        <v>0</v>
      </c>
      <c r="G140" s="29">
        <f t="shared" si="20"/>
        <v>0</v>
      </c>
      <c r="H140" s="29">
        <f t="shared" si="20"/>
        <v>0</v>
      </c>
      <c r="I140" s="29">
        <f t="shared" si="20"/>
        <v>0</v>
      </c>
      <c r="J140" s="29"/>
    </row>
    <row r="141" spans="1:10" ht="12.75">
      <c r="A141" s="45"/>
      <c r="B141" s="44"/>
      <c r="C141" s="33"/>
      <c r="D141" s="34"/>
      <c r="E141" s="35" t="s">
        <v>21</v>
      </c>
      <c r="F141" s="29">
        <f>SUM(G141:J141)</f>
        <v>0</v>
      </c>
      <c r="G141" s="29">
        <f t="shared" si="20"/>
        <v>0</v>
      </c>
      <c r="H141" s="29">
        <f t="shared" si="20"/>
        <v>0</v>
      </c>
      <c r="I141" s="29">
        <f t="shared" si="20"/>
        <v>0</v>
      </c>
      <c r="J141" s="29"/>
    </row>
    <row r="142" spans="1:10" ht="12.75">
      <c r="A142" s="37"/>
      <c r="B142" s="44"/>
      <c r="C142" s="33"/>
      <c r="D142" s="34"/>
      <c r="E142" s="35" t="s">
        <v>49</v>
      </c>
      <c r="F142" s="29">
        <f>SUM(G142:J142)</f>
        <v>0</v>
      </c>
      <c r="G142" s="29">
        <f>G149</f>
        <v>0</v>
      </c>
      <c r="H142" s="29">
        <f>H149</f>
        <v>0</v>
      </c>
      <c r="I142" s="29">
        <f>I149</f>
        <v>0</v>
      </c>
      <c r="J142" s="29"/>
    </row>
    <row r="143" spans="1:10" ht="12.75">
      <c r="A143" s="33" t="s">
        <v>22</v>
      </c>
      <c r="B143" s="45"/>
      <c r="C143" s="33"/>
      <c r="D143" s="34"/>
      <c r="E143" s="34"/>
      <c r="F143" s="29">
        <f>SUM(F138:F142)</f>
        <v>0</v>
      </c>
      <c r="G143" s="29">
        <f>SUM(G138:G142)</f>
        <v>0</v>
      </c>
      <c r="H143" s="29">
        <f>SUM(H138:H142)</f>
        <v>0</v>
      </c>
      <c r="I143" s="29">
        <f>SUM(I138:I142)</f>
        <v>0</v>
      </c>
      <c r="J143" s="29">
        <f>SUM(J138:J142)</f>
        <v>0</v>
      </c>
    </row>
    <row r="144" spans="1:10" ht="12.75">
      <c r="A144" s="46" t="s">
        <v>47</v>
      </c>
      <c r="B144" s="46" t="s">
        <v>48</v>
      </c>
      <c r="C144" s="33"/>
      <c r="D144" s="34"/>
      <c r="E144" s="34" t="s">
        <v>18</v>
      </c>
      <c r="F144" s="31">
        <f>SUM(G144:J144)</f>
        <v>0</v>
      </c>
      <c r="G144" s="31"/>
      <c r="H144" s="31"/>
      <c r="I144" s="31">
        <v>0</v>
      </c>
      <c r="J144" s="31"/>
    </row>
    <row r="145" spans="1:10" ht="12.75">
      <c r="A145" s="44"/>
      <c r="B145" s="44"/>
      <c r="C145" s="33"/>
      <c r="D145" s="34"/>
      <c r="E145" s="34" t="s">
        <v>19</v>
      </c>
      <c r="F145" s="31">
        <f>SUM(G145:J145)</f>
        <v>0</v>
      </c>
      <c r="G145" s="31"/>
      <c r="H145" s="31"/>
      <c r="I145" s="31">
        <v>0</v>
      </c>
      <c r="J145" s="31"/>
    </row>
    <row r="146" spans="1:10" ht="12.75">
      <c r="A146" s="44"/>
      <c r="B146" s="44"/>
      <c r="C146" s="33"/>
      <c r="D146" s="34"/>
      <c r="E146" s="34" t="s">
        <v>20</v>
      </c>
      <c r="F146" s="31">
        <f>SUM(G146:J146)</f>
        <v>0</v>
      </c>
      <c r="G146" s="31"/>
      <c r="H146" s="31"/>
      <c r="I146" s="31">
        <v>0</v>
      </c>
      <c r="J146" s="31"/>
    </row>
    <row r="147" spans="1:10" ht="12.75">
      <c r="A147" s="45"/>
      <c r="B147" s="44"/>
      <c r="C147" s="33"/>
      <c r="D147" s="34"/>
      <c r="E147" s="34" t="s">
        <v>21</v>
      </c>
      <c r="F147" s="31">
        <f>SUM(G147:J147)</f>
        <v>0</v>
      </c>
      <c r="G147" s="31"/>
      <c r="H147" s="31"/>
      <c r="I147" s="31">
        <v>0</v>
      </c>
      <c r="J147" s="31"/>
    </row>
    <row r="148" spans="1:10" ht="12.75">
      <c r="A148" s="37"/>
      <c r="B148" s="44"/>
      <c r="C148" s="33"/>
      <c r="D148" s="34"/>
      <c r="E148" s="34" t="s">
        <v>49</v>
      </c>
      <c r="F148" s="31">
        <f>SUM(G148:J148)</f>
        <v>0</v>
      </c>
      <c r="G148" s="31"/>
      <c r="H148" s="31"/>
      <c r="I148" s="31">
        <v>0</v>
      </c>
      <c r="J148" s="31"/>
    </row>
    <row r="149" spans="1:10" ht="12.75">
      <c r="A149" s="33" t="s">
        <v>22</v>
      </c>
      <c r="B149" s="45"/>
      <c r="C149" s="33"/>
      <c r="D149" s="34"/>
      <c r="E149" s="34"/>
      <c r="F149" s="31">
        <f>SUM(F144:F148)</f>
        <v>0</v>
      </c>
      <c r="G149" s="31">
        <f>SUM(G144:G148)</f>
        <v>0</v>
      </c>
      <c r="H149" s="31">
        <f>SUM(H144:H148)</f>
        <v>0</v>
      </c>
      <c r="I149" s="31">
        <f>SUM(I144:I148)</f>
        <v>0</v>
      </c>
      <c r="J149" s="31">
        <f>SUM(J144:J148)</f>
        <v>0</v>
      </c>
    </row>
  </sheetData>
  <sheetProtection/>
  <mergeCells count="47">
    <mergeCell ref="A130:A135"/>
    <mergeCell ref="B130:B137"/>
    <mergeCell ref="A26:A31"/>
    <mergeCell ref="B26:B33"/>
    <mergeCell ref="A114:A119"/>
    <mergeCell ref="B114:B121"/>
    <mergeCell ref="A122:A127"/>
    <mergeCell ref="B122:B129"/>
    <mergeCell ref="A98:A103"/>
    <mergeCell ref="B98:B105"/>
    <mergeCell ref="A50:A55"/>
    <mergeCell ref="B50:B57"/>
    <mergeCell ref="B58:B65"/>
    <mergeCell ref="A58:A63"/>
    <mergeCell ref="A106:A111"/>
    <mergeCell ref="B106:B113"/>
    <mergeCell ref="A82:A87"/>
    <mergeCell ref="B82:B89"/>
    <mergeCell ref="A90:A95"/>
    <mergeCell ref="B90:B97"/>
    <mergeCell ref="A10:A15"/>
    <mergeCell ref="B10:B17"/>
    <mergeCell ref="B18:B25"/>
    <mergeCell ref="F7:J7"/>
    <mergeCell ref="A7:A8"/>
    <mergeCell ref="B7:B8"/>
    <mergeCell ref="D7:D8"/>
    <mergeCell ref="A1:J1"/>
    <mergeCell ref="A2:J2"/>
    <mergeCell ref="A3:J3"/>
    <mergeCell ref="A4:J4"/>
    <mergeCell ref="E7:E8"/>
    <mergeCell ref="B34:B41"/>
    <mergeCell ref="A34:A39"/>
    <mergeCell ref="A5:J5"/>
    <mergeCell ref="A18:A23"/>
    <mergeCell ref="C7:C8"/>
    <mergeCell ref="A138:A141"/>
    <mergeCell ref="B138:B143"/>
    <mergeCell ref="A144:A147"/>
    <mergeCell ref="B144:B149"/>
    <mergeCell ref="B42:B49"/>
    <mergeCell ref="A42:A47"/>
    <mergeCell ref="B66:B73"/>
    <mergeCell ref="A66:A71"/>
    <mergeCell ref="A74:A79"/>
    <mergeCell ref="B74:B81"/>
  </mergeCells>
  <printOptions/>
  <pageMargins left="0.3937007874015748" right="0.3937007874015748" top="0.38" bottom="0.26" header="0.29" footer="0.43"/>
  <pageSetup horizontalDpi="300" verticalDpi="300" orientation="landscape" paperSize="9" scale="90" r:id="rId1"/>
  <rowBreaks count="2" manualBreakCount="2">
    <brk id="41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Operator</cp:lastModifiedBy>
  <cp:lastPrinted>2019-03-27T07:07:31Z</cp:lastPrinted>
  <dcterms:created xsi:type="dcterms:W3CDTF">2014-11-06T16:25:04Z</dcterms:created>
  <dcterms:modified xsi:type="dcterms:W3CDTF">2019-03-27T07:07:35Z</dcterms:modified>
  <cp:category/>
  <cp:version/>
  <cp:contentType/>
  <cp:contentStatus/>
</cp:coreProperties>
</file>