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95" windowWidth="18855" windowHeight="11445"/>
  </bookViews>
  <sheets>
    <sheet name="2024" sheetId="1" r:id="rId1"/>
    <sheet name="Лист1" sheetId="2" r:id="rId2"/>
  </sheets>
  <definedNames>
    <definedName name="_xlnm._FilterDatabase" localSheetId="0" hidden="1">'2024'!#REF!</definedName>
  </definedNames>
  <calcPr calcId="125725"/>
</workbook>
</file>

<file path=xl/calcChain.xml><?xml version="1.0" encoding="utf-8"?>
<calcChain xmlns="http://schemas.openxmlformats.org/spreadsheetml/2006/main">
  <c r="H144" i="1"/>
  <c r="H122"/>
  <c r="H114"/>
  <c r="H23"/>
  <c r="H19"/>
  <c r="I154" l="1"/>
  <c r="I153"/>
  <c r="H145"/>
  <c r="H146"/>
  <c r="H148"/>
  <c r="H150"/>
  <c r="H119"/>
  <c r="H111"/>
  <c r="I103"/>
  <c r="I102"/>
  <c r="I101"/>
  <c r="I98"/>
  <c r="H100"/>
  <c r="H99" s="1"/>
  <c r="I99" s="1"/>
  <c r="H71"/>
  <c r="H97"/>
  <c r="I97" s="1"/>
  <c r="H93"/>
  <c r="H91"/>
  <c r="H67"/>
  <c r="G48"/>
  <c r="G47" s="1"/>
  <c r="H39"/>
  <c r="I100" l="1"/>
  <c r="H27"/>
  <c r="G27"/>
  <c r="H34" l="1"/>
  <c r="H24"/>
  <c r="G19"/>
  <c r="I22"/>
  <c r="I21"/>
  <c r="I20"/>
  <c r="I96" l="1"/>
  <c r="I76"/>
  <c r="I74"/>
  <c r="H95"/>
  <c r="I95" s="1"/>
  <c r="H73"/>
  <c r="I73" l="1"/>
  <c r="G18"/>
  <c r="G17" s="1"/>
  <c r="H130"/>
  <c r="H75" l="1"/>
  <c r="I75" l="1"/>
  <c r="H115"/>
  <c r="H132" l="1"/>
  <c r="H137"/>
  <c r="H135"/>
  <c r="H128"/>
  <c r="H126"/>
  <c r="H106" l="1"/>
  <c r="H62"/>
  <c r="I151" l="1"/>
  <c r="I152"/>
  <c r="I150"/>
  <c r="I148"/>
  <c r="I147"/>
  <c r="I143"/>
  <c r="I138"/>
  <c r="I137"/>
  <c r="I135"/>
  <c r="I134"/>
  <c r="I133"/>
  <c r="I132"/>
  <c r="I130"/>
  <c r="I128"/>
  <c r="I126"/>
  <c r="I124"/>
  <c r="I123"/>
  <c r="I122"/>
  <c r="I121"/>
  <c r="I120"/>
  <c r="I119"/>
  <c r="I118"/>
  <c r="I117"/>
  <c r="I116"/>
  <c r="I112"/>
  <c r="I110"/>
  <c r="I108"/>
  <c r="I107"/>
  <c r="I90"/>
  <c r="I88"/>
  <c r="I86"/>
  <c r="I84"/>
  <c r="I82"/>
  <c r="I80"/>
  <c r="I78"/>
  <c r="I72"/>
  <c r="I71"/>
  <c r="I63"/>
  <c r="I61"/>
  <c r="I57"/>
  <c r="I56"/>
  <c r="I53"/>
  <c r="I51"/>
  <c r="I49"/>
  <c r="I45"/>
  <c r="I42"/>
  <c r="I40"/>
  <c r="I36"/>
  <c r="I35"/>
  <c r="I31"/>
  <c r="I30"/>
  <c r="I28"/>
  <c r="I25"/>
  <c r="I149"/>
  <c r="H142"/>
  <c r="I142" s="1"/>
  <c r="I136"/>
  <c r="I131"/>
  <c r="I129"/>
  <c r="I127"/>
  <c r="I125"/>
  <c r="I111"/>
  <c r="H89"/>
  <c r="H87"/>
  <c r="I87" s="1"/>
  <c r="H85"/>
  <c r="I85" s="1"/>
  <c r="H83"/>
  <c r="I83" s="1"/>
  <c r="H81"/>
  <c r="I81" s="1"/>
  <c r="H79"/>
  <c r="H77"/>
  <c r="I62"/>
  <c r="H60"/>
  <c r="H55"/>
  <c r="I55" s="1"/>
  <c r="H52"/>
  <c r="I52" s="1"/>
  <c r="H50"/>
  <c r="I50" s="1"/>
  <c r="H48"/>
  <c r="H44"/>
  <c r="I44" s="1"/>
  <c r="H41"/>
  <c r="I39"/>
  <c r="H33"/>
  <c r="H29"/>
  <c r="I27"/>
  <c r="I24"/>
  <c r="H70" l="1"/>
  <c r="I70" s="1"/>
  <c r="I79"/>
  <c r="I77"/>
  <c r="I29"/>
  <c r="I89"/>
  <c r="H43"/>
  <c r="I43" s="1"/>
  <c r="H105"/>
  <c r="H104" s="1"/>
  <c r="I104" s="1"/>
  <c r="I69"/>
  <c r="I60"/>
  <c r="H59"/>
  <c r="I48"/>
  <c r="H47"/>
  <c r="I115"/>
  <c r="H38"/>
  <c r="H54"/>
  <c r="I54" s="1"/>
  <c r="H141"/>
  <c r="I41"/>
  <c r="I144"/>
  <c r="I146"/>
  <c r="I109"/>
  <c r="I106"/>
  <c r="H32"/>
  <c r="I32" s="1"/>
  <c r="I33"/>
  <c r="I34"/>
  <c r="H46" l="1"/>
  <c r="I23"/>
  <c r="I105"/>
  <c r="I145"/>
  <c r="H37"/>
  <c r="I37" s="1"/>
  <c r="I67"/>
  <c r="I38"/>
  <c r="I141"/>
  <c r="H140"/>
  <c r="I140" s="1"/>
  <c r="I59"/>
  <c r="I139"/>
  <c r="H113"/>
  <c r="I114"/>
  <c r="I47"/>
  <c r="I46" l="1"/>
  <c r="H18"/>
  <c r="I19"/>
  <c r="I66"/>
  <c r="H65"/>
  <c r="H64" s="1"/>
  <c r="H58" s="1"/>
  <c r="I113"/>
  <c r="I65" l="1"/>
  <c r="I64" l="1"/>
  <c r="I58" l="1"/>
  <c r="H17" l="1"/>
  <c r="I17" s="1"/>
  <c r="I18"/>
</calcChain>
</file>

<file path=xl/sharedStrings.xml><?xml version="1.0" encoding="utf-8"?>
<sst xmlns="http://schemas.openxmlformats.org/spreadsheetml/2006/main" count="743" uniqueCount="168">
  <si>
    <t>Наименование</t>
  </si>
  <si>
    <t>Рз</t>
  </si>
  <si>
    <t>ПР</t>
  </si>
  <si>
    <t>ЦСР</t>
  </si>
  <si>
    <t>ВР</t>
  </si>
  <si>
    <t>Всего</t>
  </si>
  <si>
    <t>00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</si>
  <si>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</si>
  <si>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</si>
  <si>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</si>
  <si>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</si>
  <si>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</si>
  <si>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02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</si>
  <si>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</si>
  <si>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</si>
  <si>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</si>
  <si>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</si>
  <si>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Мероприятия по реализации функций, связанных с обеспечением безопасности муниципального образования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</si>
  <si>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</si>
  <si>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</si>
  <si>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12</t>
  </si>
  <si>
    <t>Мероприятия по землеустройству и землепользованию</t>
  </si>
  <si>
    <t>01</t>
  </si>
  <si>
    <t>Мероприятия по капитальному ремонту муниципального жилищного фонда</t>
  </si>
  <si>
    <t>Коммунальное хозяйство</t>
  </si>
  <si>
    <t>Благоустройство</t>
  </si>
  <si>
    <t>Мероприятия по озеленению территории муниципального образования</t>
  </si>
  <si>
    <t>Мероприятия по организации благоустройства территории поселения</t>
  </si>
  <si>
    <t>07</t>
  </si>
  <si>
    <t>Расходы по организационно-воспитательной работе с молодежью</t>
  </si>
  <si>
    <t>Культура</t>
  </si>
  <si>
    <t>Расходы на обеспечение деятельности муниципальных учреждений культуры</t>
  </si>
  <si>
    <t>Расходы на организацию и проведение культурно-досуговых мероприятий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</si>
  <si>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</si>
  <si>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</si>
  <si>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Расходы на обеспечение участия команд поселения в районных, областных и всероссийских соревнованиях</t>
  </si>
  <si>
    <t>Мероприятия по укреплению материально-технической базы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</si>
  <si>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</si>
  <si>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% исполнения</t>
  </si>
  <si>
    <t>КОМИТЕТ ПО ГОРОДСКОМУ ХОЗЯЙСТВУ АДМИНИСТРАЦИИ МУНИЦИПАЛЬНОГО ОБРАЗОВАНИЯ ВОЛОСОВСКИЙ МУНИЦИПАЛЬНЫЙ РАЙОН ЛЕНИНГРАДСКОЙ ОБЛАСТИ</t>
  </si>
  <si>
    <t>ОБЩЕГОСУДАРСТВЕННЫЕ ВОПРОСЫ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</si>
  <si>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</si>
  <si>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</si>
  <si>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</si>
  <si>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Выполнение других обязательств муниципальных образований по решению общегосударственных вопросов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</si>
  <si>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</si>
  <si>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</si>
  <si>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</si>
  <si>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НАЦИОНАЛЬНАЯ ЭКОНОМИКА</t>
  </si>
  <si>
    <t>Мероприятия по содержанию дорог общего пользования муниципального значения и сооружений на них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</si>
  <si>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</si>
  <si>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</si>
  <si>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</si>
  <si>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</si>
  <si>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</si>
  <si>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</si>
  <si>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Мероприятия по организации и содержанию уличного освещения населенных пунктов муниципального образования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</si>
  <si>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</si>
  <si>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Мероприятия по организации и содержанию мест захоронения муниципального образования</t>
  </si>
  <si>
    <t>Прочие мероприятия по благоустройству поселений</t>
  </si>
  <si>
    <t>ОБРАЗОВАНИЕ</t>
  </si>
  <si>
    <t>Молодежная политика</t>
  </si>
  <si>
    <t>Проведение мероприятий для детей и молодежи</t>
  </si>
  <si>
    <t>КУЛЬТУРА, КИНЕМАТОГРАФИЯ</t>
  </si>
  <si>
    <t>Расходы на обеспечение деятельности муниципальных учреждений культуры в части содержания музеев (отделов, секторов)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</si>
  <si>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</si>
  <si>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</si>
  <si>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</si>
  <si>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ФИЗИЧЕСКАЯ КУЛЬТУРА И СПОРТ</t>
  </si>
  <si>
    <t>200</t>
  </si>
  <si>
    <t>100</t>
  </si>
  <si>
    <t>04</t>
  </si>
  <si>
    <t>05</t>
  </si>
  <si>
    <t>08</t>
  </si>
  <si>
    <t>10</t>
  </si>
  <si>
    <t>030</t>
  </si>
  <si>
    <t>Расходы на 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</si>
  <si>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 в границах населенных пунктов поселения</t>
  </si>
  <si>
    <t>Адм</t>
  </si>
  <si>
    <t>Мин</t>
  </si>
  <si>
    <t>91.9.01.09060</t>
  </si>
  <si>
    <t>Мероприятия по подготовке населения и организаций к действиям в чрезвычайной ситуации в мирное и военное время</t>
  </si>
  <si>
    <t>Мероприятия по формированию современной городской среды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</si>
  <si>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</si>
  <si>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Расходы на поддержку отрасли культуры</t>
  </si>
  <si>
    <t>Мероприятия по организации кинематографии на территории муниципального образования</t>
  </si>
  <si>
    <t>91.9.01.04910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</si>
  <si>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</si>
  <si>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</si>
  <si>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Расходы на поддержку развития общественной инфраструктуры муниципального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</si>
  <si>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</si>
  <si>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</si>
  <si>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</si>
  <si>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</si>
  <si>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Исполнено</t>
  </si>
  <si>
    <t>(руб.)</t>
  </si>
  <si>
    <t xml:space="preserve">    УТВЕРЖДЕНЫ</t>
  </si>
  <si>
    <t xml:space="preserve"> решением  совета депутатов </t>
  </si>
  <si>
    <t xml:space="preserve">муниципального образования  Волосовское городское поселение </t>
  </si>
  <si>
    <t>Волосовского муниципального  района  Ленинградской  области</t>
  </si>
  <si>
    <t>СОЦИАЛЬНАЯ ПОЛИТИКА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</si>
  <si>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</si>
  <si>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</si>
  <si>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91.9.01.51180</t>
  </si>
  <si>
    <t>40.4.34.02190</t>
  </si>
  <si>
    <t>40.4.38.02170</t>
  </si>
  <si>
    <t>40.4.29.02470</t>
  </si>
  <si>
    <t>35.4.05.03150</t>
  </si>
  <si>
    <t>35.4.05.03160</t>
  </si>
  <si>
    <t>35.4.27.03400</t>
  </si>
  <si>
    <t>35.4.31.03500</t>
  </si>
  <si>
    <t>35.4.31.03510</t>
  </si>
  <si>
    <t>35.4.32.03510</t>
  </si>
  <si>
    <t>35.4.32.03540</t>
  </si>
  <si>
    <t>35.4.33.06010</t>
  </si>
  <si>
    <t>35.4.33.06020</t>
  </si>
  <si>
    <t>35.4.33.06030</t>
  </si>
  <si>
    <t>35.4.33.06040</t>
  </si>
  <si>
    <t>35.4.33.06050</t>
  </si>
  <si>
    <t>35.4.33.06060</t>
  </si>
  <si>
    <t>35.4.33.S4770</t>
  </si>
  <si>
    <t>35.4.33.S4840</t>
  </si>
  <si>
    <t>37.4.16.00340</t>
  </si>
  <si>
    <t>37.4.16.00350</t>
  </si>
  <si>
    <t>37.4.16.S4330</t>
  </si>
  <si>
    <t>37.4.07.04400</t>
  </si>
  <si>
    <t>37.4.07.04410</t>
  </si>
  <si>
    <t>37.4.07.04420</t>
  </si>
  <si>
    <t>37.4.07.S0360</t>
  </si>
  <si>
    <t>37.4.07.S4840</t>
  </si>
  <si>
    <t>37.4.07.S5190</t>
  </si>
  <si>
    <t>37.4.17.04420</t>
  </si>
  <si>
    <t>37.4.17.04430</t>
  </si>
  <si>
    <t>37.4.17.04450</t>
  </si>
  <si>
    <t>37.4.18.00200</t>
  </si>
  <si>
    <t>37.4.18.00210</t>
  </si>
  <si>
    <t>37.4.18.00220</t>
  </si>
  <si>
    <t xml:space="preserve">                    Приложение 3</t>
  </si>
  <si>
    <t>Поощрение достижения наилучших показателей оценки качества управления муниципальными финансами</t>
  </si>
  <si>
    <t>91.9.01.70060</t>
  </si>
  <si>
    <t>Закупка автотранспортных средств и коммунальной техники</t>
  </si>
  <si>
    <t>35.4.33.03450</t>
  </si>
  <si>
    <t>Реализация комплекса мероприятий по борьбе с борщевиком Сосновского на территории муниципального образования</t>
  </si>
  <si>
    <t xml:space="preserve">Утверждено решением совета депутатов о бюджете на 2024 год                                     (руб.)
</t>
  </si>
  <si>
    <t>Обеспечение проведения выборов и референдумов</t>
  </si>
  <si>
    <t>Мероприятия по обеспечению подготовки и проведения выборов и референдумов в муниципальном образовании</t>
  </si>
  <si>
    <t>91.9.01.02200</t>
  </si>
  <si>
    <t>8.0.0</t>
  </si>
  <si>
    <t>2.0.0</t>
  </si>
  <si>
    <t>5.0.0</t>
  </si>
  <si>
    <t>3.0.0</t>
  </si>
  <si>
    <t>Закупка техники и автотранспортных средств</t>
  </si>
  <si>
    <t>35.4.05.03451</t>
  </si>
  <si>
    <t>4.0.0</t>
  </si>
  <si>
    <t>35.2.F2.55550</t>
  </si>
  <si>
    <t>Расходы по созданию мест (площадок) накопления твердых коммунальных отходов</t>
  </si>
  <si>
    <t>35.7.01.S4790</t>
  </si>
  <si>
    <t>Мероприятия по ликвидации несанкционированных свалок</t>
  </si>
  <si>
    <t>35.7.01.S4880</t>
  </si>
  <si>
    <t>35.7.05.S4310</t>
  </si>
  <si>
    <t>Другие вопросы в области жилищно-коммунального хозяйства</t>
  </si>
  <si>
    <t>Расходы на обеспечение функций казенных учреждений в сфере коммунального хозяйства</t>
  </si>
  <si>
    <t>35.4.07.02251</t>
  </si>
  <si>
    <t>1.0.0</t>
  </si>
  <si>
    <t>Массовый спорт</t>
  </si>
  <si>
    <t>37.4.18.S4660</t>
  </si>
  <si>
    <t>Ведомственной структура расходов бюджета муниципального образования                                                                                                             Волосовское городское поселение Волосовского муниципального района Ленинградской области                                                               за  2024 год</t>
  </si>
  <si>
    <t>от 19.03.2025 года № 35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</si>
</sst>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&quot; &quot;[$руб.-419];[Red]&quot;-&quot;#,##0.00&quot; &quot;[$руб.-419]"/>
    <numFmt numFmtId="166" formatCode="#,##0.00&quot;    &quot;;#,##0.00&quot;    &quot;;&quot;-&quot;#&quot;    &quot;;&quot; &quot;@&quot; &quot;"/>
    <numFmt numFmtId="167" formatCode="?"/>
  </numFmts>
  <fonts count="28"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family val="2"/>
      <charset val="204"/>
    </font>
    <font>
      <sz val="13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65" fontId="4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0" fontId="3" fillId="0" borderId="0"/>
    <xf numFmtId="166" fontId="1" fillId="0" borderId="0"/>
  </cellStyleXfs>
  <cellXfs count="80">
    <xf numFmtId="0" fontId="0" fillId="0" borderId="0" xfId="0"/>
    <xf numFmtId="0" fontId="6" fillId="0" borderId="0" xfId="23" applyFont="1" applyFill="1" applyBorder="1" applyAlignment="1"/>
    <xf numFmtId="0" fontId="7" fillId="0" borderId="0" xfId="23" applyFont="1" applyFill="1" applyBorder="1" applyAlignment="1">
      <alignment horizontal="center"/>
    </xf>
    <xf numFmtId="0" fontId="8" fillId="0" borderId="0" xfId="23" applyFont="1" applyFill="1"/>
    <xf numFmtId="0" fontId="9" fillId="0" borderId="0" xfId="23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9" fillId="0" borderId="0" xfId="23" applyFont="1" applyFill="1" applyBorder="1"/>
    <xf numFmtId="0" fontId="9" fillId="0" borderId="0" xfId="23" applyFont="1" applyFill="1" applyBorder="1" applyAlignment="1">
      <alignment horizontal="center"/>
    </xf>
    <xf numFmtId="0" fontId="9" fillId="0" borderId="0" xfId="23" applyFont="1" applyFill="1" applyAlignment="1">
      <alignment wrapText="1"/>
    </xf>
    <xf numFmtId="0" fontId="9" fillId="0" borderId="0" xfId="23" applyFont="1" applyFill="1"/>
    <xf numFmtId="0" fontId="9" fillId="0" borderId="0" xfId="23" applyFont="1" applyFill="1" applyAlignment="1">
      <alignment horizontal="center"/>
    </xf>
    <xf numFmtId="164" fontId="7" fillId="0" borderId="0" xfId="23" applyNumberFormat="1" applyFont="1" applyFill="1"/>
    <xf numFmtId="0" fontId="12" fillId="0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0" fontId="16" fillId="0" borderId="1" xfId="23" applyFont="1" applyFill="1" applyBorder="1"/>
    <xf numFmtId="164" fontId="16" fillId="0" borderId="1" xfId="23" applyNumberFormat="1" applyFont="1" applyFill="1" applyBorder="1"/>
    <xf numFmtId="0" fontId="8" fillId="0" borderId="0" xfId="23" applyFont="1" applyFill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justify" vertical="top"/>
    </xf>
    <xf numFmtId="0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justify" vertical="top"/>
    </xf>
    <xf numFmtId="0" fontId="20" fillId="0" borderId="1" xfId="0" applyNumberFormat="1" applyFont="1" applyFill="1" applyBorder="1" applyAlignment="1">
      <alignment vertical="center"/>
    </xf>
    <xf numFmtId="4" fontId="20" fillId="0" borderId="1" xfId="0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justify" vertical="top"/>
    </xf>
    <xf numFmtId="0" fontId="21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/>
    </xf>
    <xf numFmtId="0" fontId="9" fillId="0" borderId="0" xfId="23" applyFont="1" applyFill="1" applyAlignment="1">
      <alignment horizontal="center" wrapText="1"/>
    </xf>
    <xf numFmtId="0" fontId="9" fillId="0" borderId="0" xfId="23" applyFont="1" applyFill="1" applyAlignment="1">
      <alignment horizontal="center" vertical="center"/>
    </xf>
    <xf numFmtId="4" fontId="15" fillId="0" borderId="1" xfId="23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16" fillId="0" borderId="1" xfId="23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7" fillId="0" borderId="1" xfId="23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0" fontId="23" fillId="0" borderId="1" xfId="0" applyNumberFormat="1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vertical="center"/>
    </xf>
    <xf numFmtId="4" fontId="23" fillId="0" borderId="1" xfId="0" applyNumberFormat="1" applyFont="1" applyFill="1" applyBorder="1" applyAlignment="1">
      <alignment vertical="center"/>
    </xf>
    <xf numFmtId="0" fontId="24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4" fontId="17" fillId="0" borderId="1" xfId="23" applyNumberFormat="1" applyFont="1" applyFill="1" applyBorder="1" applyAlignment="1">
      <alignment horizontal="right" vertical="center"/>
    </xf>
    <xf numFmtId="4" fontId="23" fillId="0" borderId="1" xfId="0" applyNumberFormat="1" applyFont="1" applyFill="1" applyBorder="1" applyAlignment="1">
      <alignment horizontal="right" vertical="center"/>
    </xf>
    <xf numFmtId="4" fontId="16" fillId="0" borderId="1" xfId="23" applyNumberFormat="1" applyFont="1" applyFill="1" applyBorder="1" applyAlignment="1">
      <alignment horizontal="right" vertical="center"/>
    </xf>
    <xf numFmtId="4" fontId="15" fillId="0" borderId="1" xfId="23" applyNumberFormat="1" applyFont="1" applyFill="1" applyBorder="1" applyAlignment="1">
      <alignment horizontal="right" vertical="center"/>
    </xf>
    <xf numFmtId="167" fontId="23" fillId="0" borderId="1" xfId="0" applyNumberFormat="1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top"/>
    </xf>
    <xf numFmtId="4" fontId="25" fillId="0" borderId="1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0" fontId="9" fillId="0" borderId="0" xfId="23" applyFont="1" applyFill="1" applyBorder="1" applyAlignment="1">
      <alignment horizontal="center"/>
    </xf>
    <xf numFmtId="0" fontId="7" fillId="0" borderId="0" xfId="23" applyFont="1" applyFill="1" applyBorder="1" applyAlignment="1">
      <alignment horizontal="right"/>
    </xf>
    <xf numFmtId="0" fontId="15" fillId="0" borderId="2" xfId="23" applyFont="1" applyFill="1" applyBorder="1" applyAlignment="1">
      <alignment horizontal="center" vertical="center" wrapText="1"/>
    </xf>
    <xf numFmtId="0" fontId="15" fillId="0" borderId="3" xfId="23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5" fillId="0" borderId="2" xfId="23" applyFont="1" applyFill="1" applyBorder="1" applyAlignment="1">
      <alignment horizontal="center" vertical="center"/>
    </xf>
    <xf numFmtId="0" fontId="15" fillId="0" borderId="3" xfId="23" applyFont="1" applyFill="1" applyBorder="1" applyAlignment="1">
      <alignment horizontal="center" vertical="center"/>
    </xf>
    <xf numFmtId="0" fontId="10" fillId="0" borderId="0" xfId="23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</cellXfs>
  <cellStyles count="49">
    <cellStyle name="Excel Built-in Normal" xfId="1"/>
    <cellStyle name="Heading" xfId="2"/>
    <cellStyle name="Heading1" xfId="3"/>
    <cellStyle name="Normal_TMP_2" xfId="4"/>
    <cellStyle name="Result" xfId="5"/>
    <cellStyle name="Result2" xfId="6"/>
    <cellStyle name="Обычный" xfId="0" builtinId="0" customBuiltin="1"/>
    <cellStyle name="Обычный 10" xfId="7"/>
    <cellStyle name="Обычный 11" xfId="8"/>
    <cellStyle name="Обычный 12" xfId="9"/>
    <cellStyle name="Обычный 12 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 2 2" xfId="20"/>
    <cellStyle name="Обычный 2 3" xfId="21"/>
    <cellStyle name="Обычный 2 3 2" xfId="22"/>
    <cellStyle name="Обычный 2 4" xfId="23"/>
    <cellStyle name="Обычный 2 5" xfId="24"/>
    <cellStyle name="Обычный 20" xfId="25"/>
    <cellStyle name="Обычный 21" xfId="26"/>
    <cellStyle name="Обычный 3" xfId="27"/>
    <cellStyle name="Обычный 3 2" xfId="28"/>
    <cellStyle name="Обычный 4" xfId="29"/>
    <cellStyle name="Обычный 4 2" xfId="30"/>
    <cellStyle name="Обычный 5" xfId="31"/>
    <cellStyle name="Обычный 6" xfId="32"/>
    <cellStyle name="Обычный 7" xfId="33"/>
    <cellStyle name="Обычный 7 2" xfId="34"/>
    <cellStyle name="Обычный 8" xfId="35"/>
    <cellStyle name="Обычный 9" xfId="36"/>
    <cellStyle name="Процентный 2" xfId="37"/>
    <cellStyle name="Процентный 2 2" xfId="38"/>
    <cellStyle name="Процентный 3" xfId="39"/>
    <cellStyle name="Процентный 4" xfId="40"/>
    <cellStyle name="Процентный 5" xfId="41"/>
    <cellStyle name="Процентный 6" xfId="42"/>
    <cellStyle name="Процентный 7" xfId="43"/>
    <cellStyle name="Процентный 7 2" xfId="44"/>
    <cellStyle name="Процентный 8" xfId="45"/>
    <cellStyle name="Процентный 9" xfId="46"/>
    <cellStyle name="Стиль 1" xfId="47"/>
    <cellStyle name="Финансовый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X1048328"/>
  <sheetViews>
    <sheetView tabSelected="1" zoomScaleNormal="100" workbookViewId="0">
      <selection activeCell="E6" sqref="E6:I6"/>
    </sheetView>
  </sheetViews>
  <sheetFormatPr defaultRowHeight="16.899999999999999" customHeight="1"/>
  <cols>
    <col min="1" max="1" width="78.25" style="8" customWidth="1"/>
    <col min="2" max="2" width="5.75" style="8" customWidth="1"/>
    <col min="3" max="3" width="4.625" style="9" customWidth="1"/>
    <col min="4" max="4" width="3.875" style="10" customWidth="1"/>
    <col min="5" max="5" width="13" style="10" customWidth="1"/>
    <col min="6" max="6" width="4.375" style="10" customWidth="1"/>
    <col min="7" max="7" width="13.875" style="11" customWidth="1"/>
    <col min="8" max="8" width="15.125" style="3" customWidth="1"/>
    <col min="9" max="9" width="13.375" style="3" customWidth="1"/>
    <col min="10" max="255" width="7" style="3" customWidth="1"/>
    <col min="256" max="256" width="81.875" style="3" customWidth="1"/>
    <col min="257" max="258" width="9.5" style="3" customWidth="1"/>
    <col min="259" max="1025" width="9.5" customWidth="1"/>
  </cols>
  <sheetData>
    <row r="1" spans="1:9" ht="16.5" customHeight="1">
      <c r="A1" s="1"/>
      <c r="B1" s="1"/>
      <c r="C1" s="2"/>
      <c r="D1" s="2"/>
      <c r="E1" s="71" t="s">
        <v>137</v>
      </c>
      <c r="F1" s="71"/>
      <c r="G1" s="71"/>
      <c r="H1" s="71"/>
      <c r="I1" s="71"/>
    </row>
    <row r="2" spans="1:9" ht="16.5" customHeight="1">
      <c r="A2" s="1"/>
      <c r="B2" s="1"/>
      <c r="C2" s="2"/>
      <c r="D2" s="2"/>
      <c r="E2" s="71" t="s">
        <v>96</v>
      </c>
      <c r="F2" s="71"/>
      <c r="G2" s="71"/>
      <c r="H2" s="71"/>
      <c r="I2" s="71"/>
    </row>
    <row r="3" spans="1:9" ht="16.5" customHeight="1">
      <c r="A3" s="1"/>
      <c r="B3" s="1"/>
      <c r="C3" s="2"/>
      <c r="D3" s="2"/>
      <c r="E3" s="71" t="s">
        <v>97</v>
      </c>
      <c r="F3" s="71"/>
      <c r="G3" s="71"/>
      <c r="H3" s="71"/>
      <c r="I3" s="71"/>
    </row>
    <row r="4" spans="1:9" ht="16.5" customHeight="1">
      <c r="A4" s="1"/>
      <c r="B4" s="1"/>
      <c r="C4" s="2"/>
      <c r="D4" s="2"/>
      <c r="E4" s="71" t="s">
        <v>98</v>
      </c>
      <c r="F4" s="71"/>
      <c r="G4" s="71"/>
      <c r="H4" s="71"/>
      <c r="I4" s="71"/>
    </row>
    <row r="5" spans="1:9" ht="16.5" customHeight="1">
      <c r="A5" s="1"/>
      <c r="B5" s="1"/>
      <c r="C5" s="2"/>
      <c r="D5" s="2"/>
      <c r="E5" s="71" t="s">
        <v>99</v>
      </c>
      <c r="F5" s="71"/>
      <c r="G5" s="71"/>
      <c r="H5" s="71"/>
      <c r="I5" s="71"/>
    </row>
    <row r="6" spans="1:9" ht="16.899999999999999" customHeight="1">
      <c r="A6" s="4"/>
      <c r="B6" s="4"/>
      <c r="C6" s="5"/>
      <c r="D6" s="5"/>
      <c r="E6" s="79" t="s">
        <v>167</v>
      </c>
      <c r="F6" s="79"/>
      <c r="G6" s="79"/>
      <c r="H6" s="79"/>
      <c r="I6" s="79"/>
    </row>
    <row r="7" spans="1:9" ht="16.899999999999999" customHeight="1">
      <c r="A7" s="4"/>
      <c r="B7" s="4"/>
      <c r="C7" s="6"/>
      <c r="D7" s="7"/>
      <c r="E7" s="70"/>
      <c r="F7" s="70"/>
      <c r="G7" s="70"/>
      <c r="H7" s="70"/>
      <c r="I7" s="70"/>
    </row>
    <row r="8" spans="1:9" ht="18.75" customHeight="1">
      <c r="A8" s="78"/>
      <c r="B8" s="78"/>
      <c r="C8" s="78"/>
      <c r="D8" s="78"/>
      <c r="E8" s="78"/>
      <c r="F8" s="78"/>
      <c r="G8" s="78"/>
    </row>
    <row r="9" spans="1:9" ht="18.75" customHeight="1">
      <c r="A9" s="78" t="s">
        <v>166</v>
      </c>
      <c r="B9" s="78"/>
      <c r="C9" s="78"/>
      <c r="D9" s="78"/>
      <c r="E9" s="78"/>
      <c r="F9" s="78"/>
      <c r="G9" s="78"/>
    </row>
    <row r="10" spans="1:9" ht="18.75" customHeight="1">
      <c r="A10" s="78"/>
      <c r="B10" s="78"/>
      <c r="C10" s="78"/>
      <c r="D10" s="78"/>
      <c r="E10" s="78"/>
      <c r="F10" s="78"/>
      <c r="G10" s="78"/>
    </row>
    <row r="11" spans="1:9" ht="2.25" customHeight="1">
      <c r="A11" s="78"/>
      <c r="B11" s="78"/>
      <c r="C11" s="78"/>
      <c r="D11" s="78"/>
      <c r="E11" s="78"/>
      <c r="F11" s="78"/>
      <c r="G11" s="78"/>
    </row>
    <row r="12" spans="1:9" ht="18.75" hidden="1" customHeight="1">
      <c r="A12" s="78"/>
      <c r="B12" s="78"/>
      <c r="C12" s="78"/>
      <c r="D12" s="78"/>
      <c r="E12" s="78"/>
      <c r="F12" s="78"/>
      <c r="G12" s="78"/>
    </row>
    <row r="13" spans="1:9" ht="16.899999999999999" customHeight="1">
      <c r="A13" s="78"/>
      <c r="B13" s="78"/>
      <c r="C13" s="78"/>
      <c r="D13" s="78"/>
      <c r="E13" s="78"/>
      <c r="F13" s="78"/>
      <c r="G13" s="78"/>
      <c r="I13" s="17" t="s">
        <v>95</v>
      </c>
    </row>
    <row r="14" spans="1:9" ht="21" customHeight="1">
      <c r="A14" s="75" t="s">
        <v>0</v>
      </c>
      <c r="B14" s="74" t="s">
        <v>78</v>
      </c>
      <c r="C14" s="74" t="s">
        <v>1</v>
      </c>
      <c r="D14" s="74" t="s">
        <v>2</v>
      </c>
      <c r="E14" s="74" t="s">
        <v>3</v>
      </c>
      <c r="F14" s="74" t="s">
        <v>4</v>
      </c>
      <c r="G14" s="75" t="s">
        <v>143</v>
      </c>
      <c r="H14" s="76" t="s">
        <v>94</v>
      </c>
      <c r="I14" s="72" t="s">
        <v>38</v>
      </c>
    </row>
    <row r="15" spans="1:9" ht="99" customHeight="1">
      <c r="A15" s="75"/>
      <c r="B15" s="74" t="s">
        <v>79</v>
      </c>
      <c r="C15" s="74" t="s">
        <v>1</v>
      </c>
      <c r="D15" s="74" t="s">
        <v>2</v>
      </c>
      <c r="E15" s="74" t="s">
        <v>3</v>
      </c>
      <c r="F15" s="74" t="s">
        <v>4</v>
      </c>
      <c r="G15" s="75"/>
      <c r="H15" s="77"/>
      <c r="I15" s="73"/>
    </row>
    <row r="16" spans="1:9" ht="16.899999999999999" customHeight="1">
      <c r="A16" s="12"/>
      <c r="B16" s="30"/>
      <c r="C16" s="12"/>
      <c r="D16" s="12"/>
      <c r="E16" s="12"/>
      <c r="F16" s="12"/>
      <c r="G16" s="12"/>
      <c r="H16" s="15"/>
      <c r="I16" s="15"/>
    </row>
    <row r="17" spans="1:9" ht="15.75">
      <c r="A17" s="13" t="s">
        <v>5</v>
      </c>
      <c r="B17" s="29"/>
      <c r="C17" s="18"/>
      <c r="D17" s="18"/>
      <c r="E17" s="18"/>
      <c r="F17" s="18"/>
      <c r="G17" s="69">
        <f>G18</f>
        <v>212279627.44</v>
      </c>
      <c r="H17" s="53">
        <f>H18</f>
        <v>208572774.01000002</v>
      </c>
      <c r="I17" s="16">
        <f>H17/G17*100</f>
        <v>98.25378748083223</v>
      </c>
    </row>
    <row r="18" spans="1:9" ht="47.25">
      <c r="A18" s="14" t="s">
        <v>39</v>
      </c>
      <c r="B18" s="29" t="s">
        <v>75</v>
      </c>
      <c r="C18" s="19"/>
      <c r="D18" s="19"/>
      <c r="E18" s="18"/>
      <c r="F18" s="18"/>
      <c r="G18" s="53">
        <f>G19+G32+G37+G46+G58+G104+G113+G141+G144</f>
        <v>212279627.44</v>
      </c>
      <c r="H18" s="53">
        <f>H19+H32+H37+H46+H58+H104+H113+H141+H144</f>
        <v>208572774.01000002</v>
      </c>
      <c r="I18" s="16">
        <f t="shared" ref="I18:I64" si="0">H18/G18*100</f>
        <v>98.25378748083223</v>
      </c>
    </row>
    <row r="19" spans="1:9" ht="15.75">
      <c r="A19" s="14" t="s">
        <v>40</v>
      </c>
      <c r="B19" s="29" t="s">
        <v>75</v>
      </c>
      <c r="C19" s="19" t="s">
        <v>22</v>
      </c>
      <c r="D19" s="19" t="s">
        <v>6</v>
      </c>
      <c r="E19" s="18"/>
      <c r="F19" s="18"/>
      <c r="G19" s="69">
        <f>G20+G23</f>
        <v>2629939.06</v>
      </c>
      <c r="H19" s="69">
        <f>H20+H23</f>
        <v>2596939.06</v>
      </c>
      <c r="I19" s="16">
        <f t="shared" si="0"/>
        <v>98.745218073608143</v>
      </c>
    </row>
    <row r="20" spans="1:9" ht="15.75">
      <c r="A20" s="41" t="s">
        <v>144</v>
      </c>
      <c r="B20" s="42" t="s">
        <v>75</v>
      </c>
      <c r="C20" s="42" t="s">
        <v>22</v>
      </c>
      <c r="D20" s="42" t="s">
        <v>28</v>
      </c>
      <c r="E20" s="42"/>
      <c r="F20" s="42"/>
      <c r="G20" s="43">
        <v>1808149.77</v>
      </c>
      <c r="H20" s="43">
        <v>1808149.77</v>
      </c>
      <c r="I20" s="16">
        <f t="shared" si="0"/>
        <v>100</v>
      </c>
    </row>
    <row r="21" spans="1:9" ht="31.5">
      <c r="A21" s="44" t="s">
        <v>145</v>
      </c>
      <c r="B21" s="45" t="s">
        <v>75</v>
      </c>
      <c r="C21" s="45" t="s">
        <v>22</v>
      </c>
      <c r="D21" s="45" t="s">
        <v>28</v>
      </c>
      <c r="E21" s="45" t="s">
        <v>146</v>
      </c>
      <c r="F21" s="45"/>
      <c r="G21" s="46">
        <v>1808149.77</v>
      </c>
      <c r="H21" s="46">
        <v>1808149.77</v>
      </c>
      <c r="I21" s="16">
        <f t="shared" si="0"/>
        <v>100</v>
      </c>
    </row>
    <row r="22" spans="1:9" ht="15.75">
      <c r="A22" s="47" t="s">
        <v>41</v>
      </c>
      <c r="B22" s="48" t="s">
        <v>75</v>
      </c>
      <c r="C22" s="48" t="s">
        <v>22</v>
      </c>
      <c r="D22" s="48" t="s">
        <v>28</v>
      </c>
      <c r="E22" s="48" t="s">
        <v>146</v>
      </c>
      <c r="F22" s="48" t="s">
        <v>147</v>
      </c>
      <c r="G22" s="49">
        <v>1808149.77</v>
      </c>
      <c r="H22" s="49">
        <v>1808149.77</v>
      </c>
      <c r="I22" s="16">
        <f t="shared" si="0"/>
        <v>100</v>
      </c>
    </row>
    <row r="23" spans="1:9" ht="15.75">
      <c r="A23" s="41" t="s">
        <v>8</v>
      </c>
      <c r="B23" s="42" t="s">
        <v>75</v>
      </c>
      <c r="C23" s="42" t="s">
        <v>22</v>
      </c>
      <c r="D23" s="42" t="s">
        <v>9</v>
      </c>
      <c r="E23" s="42"/>
      <c r="F23" s="42"/>
      <c r="G23" s="43">
        <v>821789.29</v>
      </c>
      <c r="H23" s="53">
        <f>H24+H27+H29</f>
        <v>788789.28999999992</v>
      </c>
      <c r="I23" s="16">
        <f t="shared" si="0"/>
        <v>95.984372101028455</v>
      </c>
    </row>
    <row r="24" spans="1:9" ht="31.5">
      <c r="A24" s="44" t="s">
        <v>101</v>
      </c>
      <c r="B24" s="45" t="s">
        <v>75</v>
      </c>
      <c r="C24" s="45" t="s">
        <v>22</v>
      </c>
      <c r="D24" s="45" t="s">
        <v>9</v>
      </c>
      <c r="E24" s="45" t="s">
        <v>102</v>
      </c>
      <c r="F24" s="45"/>
      <c r="G24" s="46">
        <v>735000</v>
      </c>
      <c r="H24" s="52">
        <f>H25+H26</f>
        <v>702000</v>
      </c>
      <c r="I24" s="16">
        <f t="shared" si="0"/>
        <v>95.510204081632651</v>
      </c>
    </row>
    <row r="25" spans="1:9" ht="31.5">
      <c r="A25" s="47" t="s">
        <v>42</v>
      </c>
      <c r="B25" s="48" t="s">
        <v>75</v>
      </c>
      <c r="C25" s="48" t="s">
        <v>22</v>
      </c>
      <c r="D25" s="48" t="s">
        <v>9</v>
      </c>
      <c r="E25" s="48" t="s">
        <v>102</v>
      </c>
      <c r="F25" s="48" t="s">
        <v>148</v>
      </c>
      <c r="G25" s="49">
        <v>720000</v>
      </c>
      <c r="H25" s="50">
        <v>687000</v>
      </c>
      <c r="I25" s="16">
        <f t="shared" si="0"/>
        <v>95.416666666666671</v>
      </c>
    </row>
    <row r="26" spans="1:9" ht="15.75">
      <c r="A26" s="47" t="s">
        <v>41</v>
      </c>
      <c r="B26" s="48" t="s">
        <v>75</v>
      </c>
      <c r="C26" s="48" t="s">
        <v>22</v>
      </c>
      <c r="D26" s="48" t="s">
        <v>9</v>
      </c>
      <c r="E26" s="48" t="s">
        <v>102</v>
      </c>
      <c r="F26" s="48" t="s">
        <v>147</v>
      </c>
      <c r="G26" s="49">
        <v>15000</v>
      </c>
      <c r="H26" s="50">
        <v>15000</v>
      </c>
      <c r="I26" s="16"/>
    </row>
    <row r="27" spans="1:9" ht="47.25">
      <c r="A27" s="44" t="s">
        <v>87</v>
      </c>
      <c r="B27" s="45" t="s">
        <v>75</v>
      </c>
      <c r="C27" s="45" t="s">
        <v>22</v>
      </c>
      <c r="D27" s="45" t="s">
        <v>9</v>
      </c>
      <c r="E27" s="45" t="s">
        <v>88</v>
      </c>
      <c r="F27" s="45"/>
      <c r="G27" s="46">
        <f>G28</f>
        <v>41864.589999999997</v>
      </c>
      <c r="H27" s="51">
        <f>H28</f>
        <v>41864.589999999997</v>
      </c>
      <c r="I27" s="16">
        <f t="shared" si="0"/>
        <v>100</v>
      </c>
    </row>
    <row r="28" spans="1:9" ht="15.75">
      <c r="A28" s="47" t="s">
        <v>43</v>
      </c>
      <c r="B28" s="48" t="s">
        <v>75</v>
      </c>
      <c r="C28" s="48" t="s">
        <v>22</v>
      </c>
      <c r="D28" s="48" t="s">
        <v>9</v>
      </c>
      <c r="E28" s="48" t="s">
        <v>88</v>
      </c>
      <c r="F28" s="48" t="s">
        <v>149</v>
      </c>
      <c r="G28" s="49">
        <v>41864.589999999997</v>
      </c>
      <c r="H28" s="49">
        <v>41864.589999999997</v>
      </c>
      <c r="I28" s="16">
        <f t="shared" si="0"/>
        <v>100</v>
      </c>
    </row>
    <row r="29" spans="1:9" ht="31.5">
      <c r="A29" s="44" t="s">
        <v>44</v>
      </c>
      <c r="B29" s="45" t="s">
        <v>75</v>
      </c>
      <c r="C29" s="45" t="s">
        <v>22</v>
      </c>
      <c r="D29" s="45" t="s">
        <v>9</v>
      </c>
      <c r="E29" s="45" t="s">
        <v>80</v>
      </c>
      <c r="F29" s="45"/>
      <c r="G29" s="46">
        <v>44924.7</v>
      </c>
      <c r="H29" s="52">
        <f>H30+H31</f>
        <v>44924.7</v>
      </c>
      <c r="I29" s="16">
        <f t="shared" si="0"/>
        <v>100</v>
      </c>
    </row>
    <row r="30" spans="1:9" ht="15.75">
      <c r="A30" s="47" t="s">
        <v>45</v>
      </c>
      <c r="B30" s="48" t="s">
        <v>75</v>
      </c>
      <c r="C30" s="48" t="s">
        <v>22</v>
      </c>
      <c r="D30" s="48" t="s">
        <v>9</v>
      </c>
      <c r="E30" s="48" t="s">
        <v>80</v>
      </c>
      <c r="F30" s="48" t="s">
        <v>150</v>
      </c>
      <c r="G30" s="49">
        <v>10000</v>
      </c>
      <c r="H30" s="50">
        <v>10000</v>
      </c>
      <c r="I30" s="16">
        <f t="shared" si="0"/>
        <v>100</v>
      </c>
    </row>
    <row r="31" spans="1:9" ht="15.75">
      <c r="A31" s="47" t="s">
        <v>41</v>
      </c>
      <c r="B31" s="48" t="s">
        <v>75</v>
      </c>
      <c r="C31" s="48" t="s">
        <v>22</v>
      </c>
      <c r="D31" s="48" t="s">
        <v>9</v>
      </c>
      <c r="E31" s="48" t="s">
        <v>80</v>
      </c>
      <c r="F31" s="48" t="s">
        <v>147</v>
      </c>
      <c r="G31" s="49">
        <v>34924.699999999997</v>
      </c>
      <c r="H31" s="38">
        <v>34924.699999999997</v>
      </c>
      <c r="I31" s="16">
        <f t="shared" si="0"/>
        <v>100</v>
      </c>
    </row>
    <row r="32" spans="1:9" ht="15.75">
      <c r="A32" s="20" t="s">
        <v>10</v>
      </c>
      <c r="B32" s="21" t="s">
        <v>75</v>
      </c>
      <c r="C32" s="21" t="s">
        <v>12</v>
      </c>
      <c r="D32" s="21" t="s">
        <v>6</v>
      </c>
      <c r="E32" s="21"/>
      <c r="F32" s="21"/>
      <c r="G32" s="22">
        <v>692800</v>
      </c>
      <c r="H32" s="33">
        <f>H33</f>
        <v>692800</v>
      </c>
      <c r="I32" s="16">
        <f t="shared" si="0"/>
        <v>100</v>
      </c>
    </row>
    <row r="33" spans="1:9" ht="15.75">
      <c r="A33" s="20" t="s">
        <v>11</v>
      </c>
      <c r="B33" s="21" t="s">
        <v>75</v>
      </c>
      <c r="C33" s="21" t="s">
        <v>12</v>
      </c>
      <c r="D33" s="21" t="s">
        <v>13</v>
      </c>
      <c r="E33" s="21"/>
      <c r="F33" s="21"/>
      <c r="G33" s="22">
        <v>692800</v>
      </c>
      <c r="H33" s="33">
        <f>H34</f>
        <v>692800</v>
      </c>
      <c r="I33" s="16">
        <f t="shared" si="0"/>
        <v>100</v>
      </c>
    </row>
    <row r="34" spans="1:9" ht="31.5">
      <c r="A34" s="23" t="s">
        <v>76</v>
      </c>
      <c r="B34" s="24" t="s">
        <v>75</v>
      </c>
      <c r="C34" s="24" t="s">
        <v>12</v>
      </c>
      <c r="D34" s="24" t="s">
        <v>13</v>
      </c>
      <c r="E34" s="24" t="s">
        <v>103</v>
      </c>
      <c r="F34" s="24"/>
      <c r="G34" s="34">
        <v>692800</v>
      </c>
      <c r="H34" s="34">
        <f>SUM(H35:H36)</f>
        <v>692800</v>
      </c>
      <c r="I34" s="16">
        <f>H34/G34*100</f>
        <v>100</v>
      </c>
    </row>
    <row r="35" spans="1:9" ht="47.25">
      <c r="A35" s="26" t="s">
        <v>46</v>
      </c>
      <c r="B35" s="27" t="s">
        <v>75</v>
      </c>
      <c r="C35" s="27" t="s">
        <v>12</v>
      </c>
      <c r="D35" s="27" t="s">
        <v>13</v>
      </c>
      <c r="E35" s="27" t="s">
        <v>103</v>
      </c>
      <c r="F35" s="27" t="s">
        <v>70</v>
      </c>
      <c r="G35" s="36">
        <v>670881.1</v>
      </c>
      <c r="H35" s="36">
        <v>670881.1</v>
      </c>
      <c r="I35" s="16">
        <f>H35/G35*100</f>
        <v>100</v>
      </c>
    </row>
    <row r="36" spans="1:9" ht="31.5">
      <c r="A36" s="26" t="s">
        <v>42</v>
      </c>
      <c r="B36" s="27" t="s">
        <v>75</v>
      </c>
      <c r="C36" s="27" t="s">
        <v>12</v>
      </c>
      <c r="D36" s="27" t="s">
        <v>13</v>
      </c>
      <c r="E36" s="27" t="s">
        <v>103</v>
      </c>
      <c r="F36" s="27" t="s">
        <v>69</v>
      </c>
      <c r="G36" s="36">
        <v>21918.9</v>
      </c>
      <c r="H36" s="36">
        <v>21918.9</v>
      </c>
      <c r="I36" s="16">
        <f t="shared" si="0"/>
        <v>100</v>
      </c>
    </row>
    <row r="37" spans="1:9" ht="31.5">
      <c r="A37" s="41" t="s">
        <v>47</v>
      </c>
      <c r="B37" s="42" t="s">
        <v>75</v>
      </c>
      <c r="C37" s="42" t="s">
        <v>13</v>
      </c>
      <c r="D37" s="42" t="s">
        <v>6</v>
      </c>
      <c r="E37" s="42"/>
      <c r="F37" s="42"/>
      <c r="G37" s="43">
        <v>1848240.88</v>
      </c>
      <c r="H37" s="33">
        <f>H38+H43</f>
        <v>1848240.88</v>
      </c>
      <c r="I37" s="16">
        <f t="shared" si="0"/>
        <v>100</v>
      </c>
    </row>
    <row r="38" spans="1:9" ht="31.5">
      <c r="A38" s="41" t="s">
        <v>90</v>
      </c>
      <c r="B38" s="42" t="s">
        <v>75</v>
      </c>
      <c r="C38" s="42" t="s">
        <v>13</v>
      </c>
      <c r="D38" s="42" t="s">
        <v>74</v>
      </c>
      <c r="E38" s="42"/>
      <c r="F38" s="42"/>
      <c r="G38" s="43">
        <v>1069639.8799999999</v>
      </c>
      <c r="H38" s="33">
        <f>H39+H41</f>
        <v>1069639.8799999999</v>
      </c>
      <c r="I38" s="16">
        <f t="shared" si="0"/>
        <v>100</v>
      </c>
    </row>
    <row r="39" spans="1:9" ht="31.5">
      <c r="A39" s="44" t="s">
        <v>81</v>
      </c>
      <c r="B39" s="45" t="s">
        <v>75</v>
      </c>
      <c r="C39" s="45" t="s">
        <v>13</v>
      </c>
      <c r="D39" s="45" t="s">
        <v>74</v>
      </c>
      <c r="E39" s="45" t="s">
        <v>104</v>
      </c>
      <c r="F39" s="45"/>
      <c r="G39" s="46">
        <v>783367.88</v>
      </c>
      <c r="H39" s="35">
        <f>H40</f>
        <v>783367.88</v>
      </c>
      <c r="I39" s="16">
        <f t="shared" si="0"/>
        <v>100</v>
      </c>
    </row>
    <row r="40" spans="1:9" ht="31.5">
      <c r="A40" s="47" t="s">
        <v>42</v>
      </c>
      <c r="B40" s="48" t="s">
        <v>75</v>
      </c>
      <c r="C40" s="48" t="s">
        <v>13</v>
      </c>
      <c r="D40" s="48" t="s">
        <v>74</v>
      </c>
      <c r="E40" s="48" t="s">
        <v>104</v>
      </c>
      <c r="F40" s="48" t="s">
        <v>148</v>
      </c>
      <c r="G40" s="49">
        <v>783367.88</v>
      </c>
      <c r="H40" s="38">
        <v>783367.88</v>
      </c>
      <c r="I40" s="16">
        <f t="shared" si="0"/>
        <v>100</v>
      </c>
    </row>
    <row r="41" spans="1:9" ht="31.5">
      <c r="A41" s="44" t="s">
        <v>77</v>
      </c>
      <c r="B41" s="45" t="s">
        <v>75</v>
      </c>
      <c r="C41" s="45" t="s">
        <v>13</v>
      </c>
      <c r="D41" s="45" t="s">
        <v>74</v>
      </c>
      <c r="E41" s="45" t="s">
        <v>105</v>
      </c>
      <c r="F41" s="45"/>
      <c r="G41" s="46">
        <v>286272</v>
      </c>
      <c r="H41" s="35">
        <f>H42</f>
        <v>286272</v>
      </c>
      <c r="I41" s="16">
        <f t="shared" si="0"/>
        <v>100</v>
      </c>
    </row>
    <row r="42" spans="1:9" ht="31.5">
      <c r="A42" s="47" t="s">
        <v>42</v>
      </c>
      <c r="B42" s="48" t="s">
        <v>75</v>
      </c>
      <c r="C42" s="48" t="s">
        <v>13</v>
      </c>
      <c r="D42" s="48" t="s">
        <v>74</v>
      </c>
      <c r="E42" s="48" t="s">
        <v>105</v>
      </c>
      <c r="F42" s="48" t="s">
        <v>148</v>
      </c>
      <c r="G42" s="49">
        <v>286272</v>
      </c>
      <c r="H42" s="38">
        <v>286272</v>
      </c>
      <c r="I42" s="16">
        <f t="shared" si="0"/>
        <v>100</v>
      </c>
    </row>
    <row r="43" spans="1:9" ht="31.5">
      <c r="A43" s="41" t="s">
        <v>15</v>
      </c>
      <c r="B43" s="42" t="s">
        <v>75</v>
      </c>
      <c r="C43" s="42" t="s">
        <v>13</v>
      </c>
      <c r="D43" s="42" t="s">
        <v>16</v>
      </c>
      <c r="E43" s="42"/>
      <c r="F43" s="42"/>
      <c r="G43" s="43">
        <v>778601</v>
      </c>
      <c r="H43" s="33">
        <f>H44</f>
        <v>778601</v>
      </c>
      <c r="I43" s="16">
        <f t="shared" si="0"/>
        <v>100</v>
      </c>
    </row>
    <row r="44" spans="1:9" ht="31.5">
      <c r="A44" s="44" t="s">
        <v>17</v>
      </c>
      <c r="B44" s="45" t="s">
        <v>75</v>
      </c>
      <c r="C44" s="45" t="s">
        <v>13</v>
      </c>
      <c r="D44" s="45" t="s">
        <v>16</v>
      </c>
      <c r="E44" s="45" t="s">
        <v>106</v>
      </c>
      <c r="F44" s="45"/>
      <c r="G44" s="46">
        <v>778601</v>
      </c>
      <c r="H44" s="35">
        <f>H45</f>
        <v>778601</v>
      </c>
      <c r="I44" s="16">
        <f t="shared" si="0"/>
        <v>100</v>
      </c>
    </row>
    <row r="45" spans="1:9" ht="21.75" customHeight="1">
      <c r="A45" s="47" t="s">
        <v>42</v>
      </c>
      <c r="B45" s="48" t="s">
        <v>75</v>
      </c>
      <c r="C45" s="48" t="s">
        <v>13</v>
      </c>
      <c r="D45" s="48" t="s">
        <v>16</v>
      </c>
      <c r="E45" s="48" t="s">
        <v>106</v>
      </c>
      <c r="F45" s="48" t="s">
        <v>148</v>
      </c>
      <c r="G45" s="49">
        <v>778601</v>
      </c>
      <c r="H45" s="40">
        <v>778601</v>
      </c>
      <c r="I45" s="16">
        <f>H45/G45*100</f>
        <v>100</v>
      </c>
    </row>
    <row r="46" spans="1:9" ht="15.75">
      <c r="A46" s="41" t="s">
        <v>48</v>
      </c>
      <c r="B46" s="42" t="s">
        <v>75</v>
      </c>
      <c r="C46" s="42" t="s">
        <v>71</v>
      </c>
      <c r="D46" s="42" t="s">
        <v>6</v>
      </c>
      <c r="E46" s="42"/>
      <c r="F46" s="42"/>
      <c r="G46" s="43">
        <v>62578053.43</v>
      </c>
      <c r="H46" s="33">
        <f>H47+H54</f>
        <v>63791554.230000004</v>
      </c>
      <c r="I46" s="16">
        <f>H46/G46*100</f>
        <v>101.93917952618554</v>
      </c>
    </row>
    <row r="47" spans="1:9" ht="15.75">
      <c r="A47" s="41" t="s">
        <v>18</v>
      </c>
      <c r="B47" s="42" t="s">
        <v>75</v>
      </c>
      <c r="C47" s="42" t="s">
        <v>71</v>
      </c>
      <c r="D47" s="42" t="s">
        <v>14</v>
      </c>
      <c r="E47" s="42"/>
      <c r="F47" s="42"/>
      <c r="G47" s="33">
        <f>G48+G50+G52</f>
        <v>63803712.030000001</v>
      </c>
      <c r="H47" s="33">
        <f>H48+H50+H52</f>
        <v>63476212.830000006</v>
      </c>
      <c r="I47" s="16">
        <f t="shared" si="0"/>
        <v>99.486708234395508</v>
      </c>
    </row>
    <row r="48" spans="1:9" ht="31.5">
      <c r="A48" s="44" t="s">
        <v>19</v>
      </c>
      <c r="B48" s="45" t="s">
        <v>75</v>
      </c>
      <c r="C48" s="45" t="s">
        <v>71</v>
      </c>
      <c r="D48" s="45" t="s">
        <v>14</v>
      </c>
      <c r="E48" s="45" t="s">
        <v>107</v>
      </c>
      <c r="F48" s="45"/>
      <c r="G48" s="46">
        <f>G49</f>
        <v>46424013.609999999</v>
      </c>
      <c r="H48" s="35">
        <f>H49</f>
        <v>46333480.630000003</v>
      </c>
      <c r="I48" s="16">
        <f t="shared" si="0"/>
        <v>99.804986745091568</v>
      </c>
    </row>
    <row r="49" spans="1:9" ht="31.5">
      <c r="A49" s="47" t="s">
        <v>42</v>
      </c>
      <c r="B49" s="48" t="s">
        <v>75</v>
      </c>
      <c r="C49" s="48" t="s">
        <v>71</v>
      </c>
      <c r="D49" s="48" t="s">
        <v>14</v>
      </c>
      <c r="E49" s="48" t="s">
        <v>107</v>
      </c>
      <c r="F49" s="48" t="s">
        <v>148</v>
      </c>
      <c r="G49" s="49">
        <v>46424013.609999999</v>
      </c>
      <c r="H49" s="37">
        <v>46333480.630000003</v>
      </c>
      <c r="I49" s="16">
        <f t="shared" si="0"/>
        <v>99.804986745091568</v>
      </c>
    </row>
    <row r="50" spans="1:9" ht="31.5">
      <c r="A50" s="44" t="s">
        <v>49</v>
      </c>
      <c r="B50" s="45" t="s">
        <v>75</v>
      </c>
      <c r="C50" s="45" t="s">
        <v>71</v>
      </c>
      <c r="D50" s="45" t="s">
        <v>14</v>
      </c>
      <c r="E50" s="45" t="s">
        <v>108</v>
      </c>
      <c r="F50" s="45"/>
      <c r="G50" s="46">
        <v>5871698.4199999999</v>
      </c>
      <c r="H50" s="35">
        <f>H51</f>
        <v>5634732.2000000002</v>
      </c>
      <c r="I50" s="16">
        <f t="shared" si="0"/>
        <v>95.964264458936583</v>
      </c>
    </row>
    <row r="51" spans="1:9" ht="31.5">
      <c r="A51" s="47" t="s">
        <v>42</v>
      </c>
      <c r="B51" s="48" t="s">
        <v>75</v>
      </c>
      <c r="C51" s="48" t="s">
        <v>71</v>
      </c>
      <c r="D51" s="48" t="s">
        <v>14</v>
      </c>
      <c r="E51" s="48" t="s">
        <v>108</v>
      </c>
      <c r="F51" s="48" t="s">
        <v>148</v>
      </c>
      <c r="G51" s="49">
        <v>5871698.4199999999</v>
      </c>
      <c r="H51" s="37">
        <v>5634732.2000000002</v>
      </c>
      <c r="I51" s="16">
        <f t="shared" si="0"/>
        <v>95.964264458936583</v>
      </c>
    </row>
    <row r="52" spans="1:9" ht="15.75">
      <c r="A52" s="44" t="s">
        <v>151</v>
      </c>
      <c r="B52" s="45" t="s">
        <v>75</v>
      </c>
      <c r="C52" s="45" t="s">
        <v>71</v>
      </c>
      <c r="D52" s="45" t="s">
        <v>14</v>
      </c>
      <c r="E52" s="45" t="s">
        <v>152</v>
      </c>
      <c r="F52" s="45"/>
      <c r="G52" s="46">
        <v>11508000</v>
      </c>
      <c r="H52" s="35">
        <f>H53</f>
        <v>11508000</v>
      </c>
      <c r="I52" s="16">
        <f t="shared" si="0"/>
        <v>100</v>
      </c>
    </row>
    <row r="53" spans="1:9" ht="31.5">
      <c r="A53" s="47" t="s">
        <v>42</v>
      </c>
      <c r="B53" s="48" t="s">
        <v>75</v>
      </c>
      <c r="C53" s="48" t="s">
        <v>71</v>
      </c>
      <c r="D53" s="48" t="s">
        <v>14</v>
      </c>
      <c r="E53" s="48" t="s">
        <v>152</v>
      </c>
      <c r="F53" s="48" t="s">
        <v>148</v>
      </c>
      <c r="G53" s="49">
        <v>11508000</v>
      </c>
      <c r="H53" s="38">
        <v>11508000</v>
      </c>
      <c r="I53" s="16">
        <f t="shared" si="0"/>
        <v>100</v>
      </c>
    </row>
    <row r="54" spans="1:9" ht="15.75">
      <c r="A54" s="41" t="s">
        <v>50</v>
      </c>
      <c r="B54" s="42" t="s">
        <v>75</v>
      </c>
      <c r="C54" s="42" t="s">
        <v>71</v>
      </c>
      <c r="D54" s="42" t="s">
        <v>20</v>
      </c>
      <c r="E54" s="42"/>
      <c r="F54" s="42"/>
      <c r="G54" s="43">
        <v>415341.4</v>
      </c>
      <c r="H54" s="33">
        <f>H55</f>
        <v>315341.40000000002</v>
      </c>
      <c r="I54" s="16">
        <f t="shared" si="0"/>
        <v>75.92342106999206</v>
      </c>
    </row>
    <row r="55" spans="1:9" ht="15.75">
      <c r="A55" s="44" t="s">
        <v>21</v>
      </c>
      <c r="B55" s="45" t="s">
        <v>75</v>
      </c>
      <c r="C55" s="45" t="s">
        <v>71</v>
      </c>
      <c r="D55" s="45" t="s">
        <v>20</v>
      </c>
      <c r="E55" s="45" t="s">
        <v>109</v>
      </c>
      <c r="F55" s="45"/>
      <c r="G55" s="46">
        <v>415341.4</v>
      </c>
      <c r="H55" s="35">
        <f>H56+H57</f>
        <v>315341.40000000002</v>
      </c>
      <c r="I55" s="16">
        <f t="shared" si="0"/>
        <v>75.92342106999206</v>
      </c>
    </row>
    <row r="56" spans="1:9" ht="21.75" customHeight="1">
      <c r="A56" s="47" t="s">
        <v>42</v>
      </c>
      <c r="B56" s="48" t="s">
        <v>75</v>
      </c>
      <c r="C56" s="48" t="s">
        <v>71</v>
      </c>
      <c r="D56" s="48" t="s">
        <v>20</v>
      </c>
      <c r="E56" s="48" t="s">
        <v>109</v>
      </c>
      <c r="F56" s="48" t="s">
        <v>148</v>
      </c>
      <c r="G56" s="49">
        <v>260605.4</v>
      </c>
      <c r="H56" s="37">
        <v>160605.4</v>
      </c>
      <c r="I56" s="16">
        <f t="shared" si="0"/>
        <v>61.627809707703676</v>
      </c>
    </row>
    <row r="57" spans="1:9" ht="15.75">
      <c r="A57" s="47" t="s">
        <v>41</v>
      </c>
      <c r="B57" s="48" t="s">
        <v>75</v>
      </c>
      <c r="C57" s="48" t="s">
        <v>71</v>
      </c>
      <c r="D57" s="48" t="s">
        <v>20</v>
      </c>
      <c r="E57" s="48" t="s">
        <v>109</v>
      </c>
      <c r="F57" s="48" t="s">
        <v>147</v>
      </c>
      <c r="G57" s="49">
        <v>154736</v>
      </c>
      <c r="H57" s="37">
        <v>154736</v>
      </c>
      <c r="I57" s="16">
        <f t="shared" si="0"/>
        <v>100</v>
      </c>
    </row>
    <row r="58" spans="1:9" ht="15.75">
      <c r="A58" s="41" t="s">
        <v>51</v>
      </c>
      <c r="B58" s="42" t="s">
        <v>75</v>
      </c>
      <c r="C58" s="42" t="s">
        <v>72</v>
      </c>
      <c r="D58" s="42" t="s">
        <v>6</v>
      </c>
      <c r="E58" s="42"/>
      <c r="F58" s="42"/>
      <c r="G58" s="43">
        <v>83309625.819999993</v>
      </c>
      <c r="H58" s="33">
        <f>H59+H64+H70+H99</f>
        <v>81590747.300000012</v>
      </c>
      <c r="I58" s="16">
        <f t="shared" si="0"/>
        <v>97.936758804182105</v>
      </c>
    </row>
    <row r="59" spans="1:9" ht="15.75">
      <c r="A59" s="41" t="s">
        <v>52</v>
      </c>
      <c r="B59" s="42" t="s">
        <v>75</v>
      </c>
      <c r="C59" s="42" t="s">
        <v>72</v>
      </c>
      <c r="D59" s="42" t="s">
        <v>22</v>
      </c>
      <c r="E59" s="42"/>
      <c r="F59" s="42"/>
      <c r="G59" s="43">
        <v>4560008.16</v>
      </c>
      <c r="H59" s="33">
        <f>H60+H62</f>
        <v>4136122.54</v>
      </c>
      <c r="I59" s="16">
        <f t="shared" si="0"/>
        <v>90.704279353745719</v>
      </c>
    </row>
    <row r="60" spans="1:9" ht="15.75">
      <c r="A60" s="44" t="s">
        <v>23</v>
      </c>
      <c r="B60" s="45" t="s">
        <v>75</v>
      </c>
      <c r="C60" s="45" t="s">
        <v>72</v>
      </c>
      <c r="D60" s="45" t="s">
        <v>22</v>
      </c>
      <c r="E60" s="45" t="s">
        <v>110</v>
      </c>
      <c r="F60" s="45"/>
      <c r="G60" s="46">
        <v>2440000</v>
      </c>
      <c r="H60" s="35">
        <f>H61</f>
        <v>2422117.13</v>
      </c>
      <c r="I60" s="16">
        <f t="shared" si="0"/>
        <v>99.267095491803275</v>
      </c>
    </row>
    <row r="61" spans="1:9" ht="16.5" customHeight="1">
      <c r="A61" s="47" t="s">
        <v>42</v>
      </c>
      <c r="B61" s="48" t="s">
        <v>75</v>
      </c>
      <c r="C61" s="48" t="s">
        <v>72</v>
      </c>
      <c r="D61" s="48" t="s">
        <v>22</v>
      </c>
      <c r="E61" s="48" t="s">
        <v>110</v>
      </c>
      <c r="F61" s="48" t="s">
        <v>148</v>
      </c>
      <c r="G61" s="49">
        <v>2440000</v>
      </c>
      <c r="H61" s="37">
        <v>2422117.13</v>
      </c>
      <c r="I61" s="16">
        <f t="shared" si="0"/>
        <v>99.267095491803275</v>
      </c>
    </row>
    <row r="62" spans="1:9" ht="31.5">
      <c r="A62" s="44" t="s">
        <v>53</v>
      </c>
      <c r="B62" s="45" t="s">
        <v>75</v>
      </c>
      <c r="C62" s="45" t="s">
        <v>72</v>
      </c>
      <c r="D62" s="45" t="s">
        <v>22</v>
      </c>
      <c r="E62" s="45" t="s">
        <v>111</v>
      </c>
      <c r="F62" s="45"/>
      <c r="G62" s="46">
        <v>2120008.16</v>
      </c>
      <c r="H62" s="35">
        <f>SUM(H63:H63)</f>
        <v>1714005.41</v>
      </c>
      <c r="I62" s="16">
        <f t="shared" si="0"/>
        <v>80.849000600073154</v>
      </c>
    </row>
    <row r="63" spans="1:9" ht="17.25" customHeight="1">
      <c r="A63" s="47" t="s">
        <v>42</v>
      </c>
      <c r="B63" s="48" t="s">
        <v>75</v>
      </c>
      <c r="C63" s="48" t="s">
        <v>72</v>
      </c>
      <c r="D63" s="48" t="s">
        <v>22</v>
      </c>
      <c r="E63" s="48" t="s">
        <v>111</v>
      </c>
      <c r="F63" s="48" t="s">
        <v>148</v>
      </c>
      <c r="G63" s="49">
        <v>2120008.16</v>
      </c>
      <c r="H63" s="37">
        <v>1714005.41</v>
      </c>
      <c r="I63" s="16">
        <f t="shared" si="0"/>
        <v>80.849000600073154</v>
      </c>
    </row>
    <row r="64" spans="1:9" ht="15.75">
      <c r="A64" s="41" t="s">
        <v>24</v>
      </c>
      <c r="B64" s="42" t="s">
        <v>75</v>
      </c>
      <c r="C64" s="42" t="s">
        <v>72</v>
      </c>
      <c r="D64" s="42" t="s">
        <v>12</v>
      </c>
      <c r="E64" s="42"/>
      <c r="F64" s="42"/>
      <c r="G64" s="43">
        <v>3985654.32</v>
      </c>
      <c r="H64" s="33">
        <f>H65+H67</f>
        <v>3918327.56</v>
      </c>
      <c r="I64" s="16">
        <f t="shared" si="0"/>
        <v>98.310772721503852</v>
      </c>
    </row>
    <row r="65" spans="1:9" ht="31.5">
      <c r="A65" s="44" t="s">
        <v>53</v>
      </c>
      <c r="B65" s="45" t="s">
        <v>75</v>
      </c>
      <c r="C65" s="45" t="s">
        <v>72</v>
      </c>
      <c r="D65" s="45" t="s">
        <v>12</v>
      </c>
      <c r="E65" s="45" t="s">
        <v>112</v>
      </c>
      <c r="F65" s="45"/>
      <c r="G65" s="46">
        <v>465697.34</v>
      </c>
      <c r="H65" s="37">
        <f>SUM(H66:H66)</f>
        <v>465697.34</v>
      </c>
      <c r="I65" s="16">
        <f t="shared" ref="I65:I137" si="1">H65/G65*100</f>
        <v>100</v>
      </c>
    </row>
    <row r="66" spans="1:9" ht="17.25" customHeight="1">
      <c r="A66" s="47" t="s">
        <v>54</v>
      </c>
      <c r="B66" s="48" t="s">
        <v>75</v>
      </c>
      <c r="C66" s="48" t="s">
        <v>72</v>
      </c>
      <c r="D66" s="48" t="s">
        <v>12</v>
      </c>
      <c r="E66" s="48" t="s">
        <v>112</v>
      </c>
      <c r="F66" s="48" t="s">
        <v>153</v>
      </c>
      <c r="G66" s="49">
        <v>465697.34</v>
      </c>
      <c r="H66" s="37">
        <v>465697.34</v>
      </c>
      <c r="I66" s="16">
        <f t="shared" si="1"/>
        <v>100</v>
      </c>
    </row>
    <row r="67" spans="1:9" ht="15.75">
      <c r="A67" s="44" t="s">
        <v>55</v>
      </c>
      <c r="B67" s="45" t="s">
        <v>75</v>
      </c>
      <c r="C67" s="45" t="s">
        <v>72</v>
      </c>
      <c r="D67" s="45" t="s">
        <v>12</v>
      </c>
      <c r="E67" s="45" t="s">
        <v>113</v>
      </c>
      <c r="F67" s="45"/>
      <c r="G67" s="46">
        <v>3519956.98</v>
      </c>
      <c r="H67" s="35">
        <f>H69+H68</f>
        <v>3452630.22</v>
      </c>
      <c r="I67" s="16">
        <f t="shared" si="1"/>
        <v>98.087284578120048</v>
      </c>
    </row>
    <row r="68" spans="1:9" ht="31.5">
      <c r="A68" s="47" t="s">
        <v>42</v>
      </c>
      <c r="B68" s="48" t="s">
        <v>75</v>
      </c>
      <c r="C68" s="48" t="s">
        <v>72</v>
      </c>
      <c r="D68" s="48" t="s">
        <v>12</v>
      </c>
      <c r="E68" s="48" t="s">
        <v>113</v>
      </c>
      <c r="F68" s="48" t="s">
        <v>148</v>
      </c>
      <c r="G68" s="49">
        <v>3472713.98</v>
      </c>
      <c r="H68" s="35">
        <v>3414762.22</v>
      </c>
      <c r="I68" s="16"/>
    </row>
    <row r="69" spans="1:9" ht="15.75">
      <c r="A69" s="47" t="s">
        <v>41</v>
      </c>
      <c r="B69" s="48" t="s">
        <v>75</v>
      </c>
      <c r="C69" s="48" t="s">
        <v>72</v>
      </c>
      <c r="D69" s="48" t="s">
        <v>12</v>
      </c>
      <c r="E69" s="48" t="s">
        <v>113</v>
      </c>
      <c r="F69" s="48" t="s">
        <v>147</v>
      </c>
      <c r="G69" s="49">
        <v>47243</v>
      </c>
      <c r="H69" s="37">
        <v>37868</v>
      </c>
      <c r="I69" s="16">
        <f t="shared" si="1"/>
        <v>80.155790275808059</v>
      </c>
    </row>
    <row r="70" spans="1:9" ht="15.75">
      <c r="A70" s="41" t="s">
        <v>25</v>
      </c>
      <c r="B70" s="42" t="s">
        <v>75</v>
      </c>
      <c r="C70" s="42" t="s">
        <v>72</v>
      </c>
      <c r="D70" s="42" t="s">
        <v>13</v>
      </c>
      <c r="E70" s="42"/>
      <c r="F70" s="42"/>
      <c r="G70" s="43">
        <v>56564493.380000003</v>
      </c>
      <c r="H70" s="33">
        <f>H71+H75+H77+H79+H81+H83+H85+H87+H89+H73+H95+H91+H93+H97</f>
        <v>56063207.530000001</v>
      </c>
      <c r="I70" s="16">
        <f t="shared" si="1"/>
        <v>99.113780005714247</v>
      </c>
    </row>
    <row r="71" spans="1:9" ht="15.75">
      <c r="A71" s="44" t="s">
        <v>82</v>
      </c>
      <c r="B71" s="45" t="s">
        <v>75</v>
      </c>
      <c r="C71" s="45" t="s">
        <v>72</v>
      </c>
      <c r="D71" s="45" t="s">
        <v>13</v>
      </c>
      <c r="E71" s="45" t="s">
        <v>154</v>
      </c>
      <c r="F71" s="45"/>
      <c r="G71" s="46">
        <v>14998703.029999999</v>
      </c>
      <c r="H71" s="35">
        <f>H72</f>
        <v>14998703.029999999</v>
      </c>
      <c r="I71" s="16">
        <f t="shared" si="1"/>
        <v>100</v>
      </c>
    </row>
    <row r="72" spans="1:9" ht="22.5" customHeight="1">
      <c r="A72" s="47" t="s">
        <v>42</v>
      </c>
      <c r="B72" s="48" t="s">
        <v>75</v>
      </c>
      <c r="C72" s="48" t="s">
        <v>72</v>
      </c>
      <c r="D72" s="48" t="s">
        <v>13</v>
      </c>
      <c r="E72" s="48" t="s">
        <v>154</v>
      </c>
      <c r="F72" s="48" t="s">
        <v>148</v>
      </c>
      <c r="G72" s="49">
        <v>14998703.029999999</v>
      </c>
      <c r="H72" s="28">
        <v>14998703.029999999</v>
      </c>
      <c r="I72" s="16">
        <f t="shared" si="1"/>
        <v>100</v>
      </c>
    </row>
    <row r="73" spans="1:9" ht="15.75">
      <c r="A73" s="44" t="s">
        <v>140</v>
      </c>
      <c r="B73" s="45" t="s">
        <v>75</v>
      </c>
      <c r="C73" s="45" t="s">
        <v>72</v>
      </c>
      <c r="D73" s="45" t="s">
        <v>13</v>
      </c>
      <c r="E73" s="45" t="s">
        <v>141</v>
      </c>
      <c r="F73" s="45"/>
      <c r="G73" s="46">
        <v>4114590</v>
      </c>
      <c r="H73" s="38">
        <f>H74</f>
        <v>4114590</v>
      </c>
      <c r="I73" s="16">
        <f t="shared" si="1"/>
        <v>100</v>
      </c>
    </row>
    <row r="74" spans="1:9" ht="31.5">
      <c r="A74" s="47" t="s">
        <v>42</v>
      </c>
      <c r="B74" s="48" t="s">
        <v>75</v>
      </c>
      <c r="C74" s="48" t="s">
        <v>72</v>
      </c>
      <c r="D74" s="48" t="s">
        <v>13</v>
      </c>
      <c r="E74" s="48" t="s">
        <v>141</v>
      </c>
      <c r="F74" s="48" t="s">
        <v>148</v>
      </c>
      <c r="G74" s="49">
        <v>4114590</v>
      </c>
      <c r="H74" s="38">
        <v>4114590</v>
      </c>
      <c r="I74" s="16">
        <f t="shared" si="1"/>
        <v>100</v>
      </c>
    </row>
    <row r="75" spans="1:9" ht="31.5">
      <c r="A75" s="44" t="s">
        <v>56</v>
      </c>
      <c r="B75" s="45" t="s">
        <v>75</v>
      </c>
      <c r="C75" s="45" t="s">
        <v>72</v>
      </c>
      <c r="D75" s="45" t="s">
        <v>13</v>
      </c>
      <c r="E75" s="45" t="s">
        <v>114</v>
      </c>
      <c r="F75" s="45"/>
      <c r="G75" s="46">
        <v>7043642.5899999999</v>
      </c>
      <c r="H75" s="37">
        <f>SUM(H76:H76)</f>
        <v>6943642.5899999999</v>
      </c>
      <c r="I75" s="16">
        <f t="shared" si="1"/>
        <v>98.580280036611001</v>
      </c>
    </row>
    <row r="76" spans="1:9" ht="31.5">
      <c r="A76" s="47" t="s">
        <v>42</v>
      </c>
      <c r="B76" s="48" t="s">
        <v>75</v>
      </c>
      <c r="C76" s="48" t="s">
        <v>72</v>
      </c>
      <c r="D76" s="48" t="s">
        <v>13</v>
      </c>
      <c r="E76" s="48" t="s">
        <v>114</v>
      </c>
      <c r="F76" s="48" t="s">
        <v>148</v>
      </c>
      <c r="G76" s="49">
        <v>7043405.9800000004</v>
      </c>
      <c r="H76" s="37">
        <v>6943642.5899999999</v>
      </c>
      <c r="I76" s="16">
        <f t="shared" si="1"/>
        <v>98.583591656035694</v>
      </c>
    </row>
    <row r="77" spans="1:9" ht="15.75">
      <c r="A77" s="44" t="s">
        <v>26</v>
      </c>
      <c r="B77" s="45" t="s">
        <v>75</v>
      </c>
      <c r="C77" s="45" t="s">
        <v>72</v>
      </c>
      <c r="D77" s="45" t="s">
        <v>13</v>
      </c>
      <c r="E77" s="45" t="s">
        <v>115</v>
      </c>
      <c r="F77" s="45"/>
      <c r="G77" s="46">
        <v>142100</v>
      </c>
      <c r="H77" s="35">
        <f>H78</f>
        <v>142100</v>
      </c>
      <c r="I77" s="16">
        <f t="shared" si="1"/>
        <v>100</v>
      </c>
    </row>
    <row r="78" spans="1:9" ht="19.5" customHeight="1">
      <c r="A78" s="47" t="s">
        <v>42</v>
      </c>
      <c r="B78" s="48" t="s">
        <v>75</v>
      </c>
      <c r="C78" s="48" t="s">
        <v>72</v>
      </c>
      <c r="D78" s="48" t="s">
        <v>13</v>
      </c>
      <c r="E78" s="48" t="s">
        <v>115</v>
      </c>
      <c r="F78" s="48" t="s">
        <v>148</v>
      </c>
      <c r="G78" s="49">
        <v>142100</v>
      </c>
      <c r="H78" s="37">
        <v>142100</v>
      </c>
      <c r="I78" s="16">
        <f t="shared" si="1"/>
        <v>100</v>
      </c>
    </row>
    <row r="79" spans="1:9" ht="31.5">
      <c r="A79" s="44" t="s">
        <v>57</v>
      </c>
      <c r="B79" s="45" t="s">
        <v>75</v>
      </c>
      <c r="C79" s="45" t="s">
        <v>72</v>
      </c>
      <c r="D79" s="45" t="s">
        <v>13</v>
      </c>
      <c r="E79" s="45" t="s">
        <v>116</v>
      </c>
      <c r="F79" s="45"/>
      <c r="G79" s="46">
        <v>1628056.96</v>
      </c>
      <c r="H79" s="35">
        <f>H80</f>
        <v>1519321.68</v>
      </c>
      <c r="I79" s="16">
        <f t="shared" si="1"/>
        <v>93.321162424194299</v>
      </c>
    </row>
    <row r="80" spans="1:9" ht="21" customHeight="1">
      <c r="A80" s="47" t="s">
        <v>42</v>
      </c>
      <c r="B80" s="48" t="s">
        <v>75</v>
      </c>
      <c r="C80" s="48" t="s">
        <v>72</v>
      </c>
      <c r="D80" s="48" t="s">
        <v>13</v>
      </c>
      <c r="E80" s="48" t="s">
        <v>116</v>
      </c>
      <c r="F80" s="48" t="s">
        <v>148</v>
      </c>
      <c r="G80" s="49">
        <v>1628056.96</v>
      </c>
      <c r="H80" s="37">
        <v>1519321.68</v>
      </c>
      <c r="I80" s="16">
        <f t="shared" si="1"/>
        <v>93.321162424194299</v>
      </c>
    </row>
    <row r="81" spans="1:9" ht="31.5">
      <c r="A81" s="44" t="s">
        <v>58</v>
      </c>
      <c r="B81" s="45" t="s">
        <v>75</v>
      </c>
      <c r="C81" s="45" t="s">
        <v>72</v>
      </c>
      <c r="D81" s="45" t="s">
        <v>13</v>
      </c>
      <c r="E81" s="45" t="s">
        <v>117</v>
      </c>
      <c r="F81" s="45"/>
      <c r="G81" s="46">
        <v>1100000</v>
      </c>
      <c r="H81" s="35">
        <f>H82</f>
        <v>1100000</v>
      </c>
      <c r="I81" s="16">
        <f t="shared" si="1"/>
        <v>100</v>
      </c>
    </row>
    <row r="82" spans="1:9" ht="20.25" customHeight="1">
      <c r="A82" s="47" t="s">
        <v>42</v>
      </c>
      <c r="B82" s="48" t="s">
        <v>75</v>
      </c>
      <c r="C82" s="48" t="s">
        <v>72</v>
      </c>
      <c r="D82" s="48" t="s">
        <v>13</v>
      </c>
      <c r="E82" s="48" t="s">
        <v>117</v>
      </c>
      <c r="F82" s="48" t="s">
        <v>148</v>
      </c>
      <c r="G82" s="49">
        <v>1100000</v>
      </c>
      <c r="H82" s="37">
        <v>1100000</v>
      </c>
      <c r="I82" s="16">
        <f t="shared" si="1"/>
        <v>100</v>
      </c>
    </row>
    <row r="83" spans="1:9" ht="15.75">
      <c r="A83" s="44" t="s">
        <v>27</v>
      </c>
      <c r="B83" s="45" t="s">
        <v>75</v>
      </c>
      <c r="C83" s="45" t="s">
        <v>72</v>
      </c>
      <c r="D83" s="45" t="s">
        <v>13</v>
      </c>
      <c r="E83" s="45" t="s">
        <v>118</v>
      </c>
      <c r="F83" s="45"/>
      <c r="G83" s="46">
        <v>20648118.870000001</v>
      </c>
      <c r="H83" s="35">
        <f>H84</f>
        <v>20355568.309999999</v>
      </c>
      <c r="I83" s="16">
        <f t="shared" si="1"/>
        <v>98.583161198160994</v>
      </c>
    </row>
    <row r="84" spans="1:9" ht="18" customHeight="1">
      <c r="A84" s="47" t="s">
        <v>42</v>
      </c>
      <c r="B84" s="48" t="s">
        <v>75</v>
      </c>
      <c r="C84" s="48" t="s">
        <v>72</v>
      </c>
      <c r="D84" s="48" t="s">
        <v>13</v>
      </c>
      <c r="E84" s="48" t="s">
        <v>118</v>
      </c>
      <c r="F84" s="48" t="s">
        <v>148</v>
      </c>
      <c r="G84" s="49">
        <v>20648118.870000001</v>
      </c>
      <c r="H84" s="37">
        <v>20355568.309999999</v>
      </c>
      <c r="I84" s="16">
        <f t="shared" si="1"/>
        <v>98.583161198160994</v>
      </c>
    </row>
    <row r="85" spans="1:9" ht="15.75">
      <c r="A85" s="44" t="s">
        <v>59</v>
      </c>
      <c r="B85" s="45" t="s">
        <v>75</v>
      </c>
      <c r="C85" s="45" t="s">
        <v>72</v>
      </c>
      <c r="D85" s="45" t="s">
        <v>13</v>
      </c>
      <c r="E85" s="45" t="s">
        <v>119</v>
      </c>
      <c r="F85" s="45"/>
      <c r="G85" s="46">
        <v>649988.77</v>
      </c>
      <c r="H85" s="35">
        <f>H86</f>
        <v>649988.77</v>
      </c>
      <c r="I85" s="16">
        <f t="shared" si="1"/>
        <v>100</v>
      </c>
    </row>
    <row r="86" spans="1:9" ht="20.25" customHeight="1">
      <c r="A86" s="47" t="s">
        <v>42</v>
      </c>
      <c r="B86" s="48" t="s">
        <v>75</v>
      </c>
      <c r="C86" s="48" t="s">
        <v>72</v>
      </c>
      <c r="D86" s="48" t="s">
        <v>13</v>
      </c>
      <c r="E86" s="48" t="s">
        <v>119</v>
      </c>
      <c r="F86" s="48" t="s">
        <v>148</v>
      </c>
      <c r="G86" s="49">
        <v>649988.77</v>
      </c>
      <c r="H86" s="40">
        <v>649988.77</v>
      </c>
      <c r="I86" s="16">
        <f t="shared" si="1"/>
        <v>100</v>
      </c>
    </row>
    <row r="87" spans="1:9" ht="63">
      <c r="A87" s="54" t="s">
        <v>92</v>
      </c>
      <c r="B87" s="45" t="s">
        <v>75</v>
      </c>
      <c r="C87" s="45" t="s">
        <v>72</v>
      </c>
      <c r="D87" s="45" t="s">
        <v>13</v>
      </c>
      <c r="E87" s="45" t="s">
        <v>120</v>
      </c>
      <c r="F87" s="45"/>
      <c r="G87" s="46">
        <v>112360</v>
      </c>
      <c r="H87" s="35">
        <f>H88</f>
        <v>112360</v>
      </c>
      <c r="I87" s="16">
        <f t="shared" si="1"/>
        <v>100</v>
      </c>
    </row>
    <row r="88" spans="1:9" ht="18.75" customHeight="1">
      <c r="A88" s="47" t="s">
        <v>42</v>
      </c>
      <c r="B88" s="48" t="s">
        <v>75</v>
      </c>
      <c r="C88" s="48" t="s">
        <v>72</v>
      </c>
      <c r="D88" s="48" t="s">
        <v>13</v>
      </c>
      <c r="E88" s="48" t="s">
        <v>120</v>
      </c>
      <c r="F88" s="48" t="s">
        <v>148</v>
      </c>
      <c r="G88" s="49">
        <v>112360</v>
      </c>
      <c r="H88" s="37">
        <v>112360</v>
      </c>
      <c r="I88" s="16">
        <f t="shared" si="1"/>
        <v>100</v>
      </c>
    </row>
    <row r="89" spans="1:9" ht="20.25" customHeight="1">
      <c r="A89" s="55" t="s">
        <v>89</v>
      </c>
      <c r="B89" s="24" t="s">
        <v>75</v>
      </c>
      <c r="C89" s="24" t="s">
        <v>72</v>
      </c>
      <c r="D89" s="24" t="s">
        <v>13</v>
      </c>
      <c r="E89" s="24" t="s">
        <v>121</v>
      </c>
      <c r="F89" s="24"/>
      <c r="G89" s="25">
        <v>1052631.6000000001</v>
      </c>
      <c r="H89" s="35">
        <f>H90</f>
        <v>1052631.6000000001</v>
      </c>
      <c r="I89" s="16">
        <f t="shared" si="1"/>
        <v>100</v>
      </c>
    </row>
    <row r="90" spans="1:9" ht="18" customHeight="1">
      <c r="A90" s="26" t="s">
        <v>42</v>
      </c>
      <c r="B90" s="27" t="s">
        <v>75</v>
      </c>
      <c r="C90" s="27" t="s">
        <v>72</v>
      </c>
      <c r="D90" s="27" t="s">
        <v>13</v>
      </c>
      <c r="E90" s="27" t="s">
        <v>121</v>
      </c>
      <c r="F90" s="27" t="s">
        <v>69</v>
      </c>
      <c r="G90" s="28">
        <v>1052631.6000000001</v>
      </c>
      <c r="H90" s="56">
        <v>1052631.6000000001</v>
      </c>
      <c r="I90" s="16">
        <f t="shared" si="1"/>
        <v>100</v>
      </c>
    </row>
    <row r="91" spans="1:9" ht="18" customHeight="1">
      <c r="A91" s="44" t="s">
        <v>155</v>
      </c>
      <c r="B91" s="45" t="s">
        <v>75</v>
      </c>
      <c r="C91" s="45" t="s">
        <v>72</v>
      </c>
      <c r="D91" s="45" t="s">
        <v>13</v>
      </c>
      <c r="E91" s="45" t="s">
        <v>156</v>
      </c>
      <c r="F91" s="45"/>
      <c r="G91" s="46">
        <v>694063.76</v>
      </c>
      <c r="H91" s="35">
        <f>H92</f>
        <v>694063.76</v>
      </c>
      <c r="I91" s="16"/>
    </row>
    <row r="92" spans="1:9" ht="18" customHeight="1">
      <c r="A92" s="47" t="s">
        <v>42</v>
      </c>
      <c r="B92" s="48" t="s">
        <v>75</v>
      </c>
      <c r="C92" s="48" t="s">
        <v>72</v>
      </c>
      <c r="D92" s="48" t="s">
        <v>13</v>
      </c>
      <c r="E92" s="48" t="s">
        <v>156</v>
      </c>
      <c r="F92" s="48" t="s">
        <v>148</v>
      </c>
      <c r="G92" s="49">
        <v>694063.76</v>
      </c>
      <c r="H92" s="36">
        <v>694063.76</v>
      </c>
      <c r="I92" s="16"/>
    </row>
    <row r="93" spans="1:9" ht="18" customHeight="1">
      <c r="A93" s="44" t="s">
        <v>157</v>
      </c>
      <c r="B93" s="45" t="s">
        <v>75</v>
      </c>
      <c r="C93" s="45" t="s">
        <v>72</v>
      </c>
      <c r="D93" s="45" t="s">
        <v>13</v>
      </c>
      <c r="E93" s="45" t="s">
        <v>158</v>
      </c>
      <c r="F93" s="45"/>
      <c r="G93" s="46">
        <v>1687285.23</v>
      </c>
      <c r="H93" s="35">
        <f>H94</f>
        <v>1687285.23</v>
      </c>
      <c r="I93" s="16"/>
    </row>
    <row r="94" spans="1:9" ht="18" customHeight="1">
      <c r="A94" s="47" t="s">
        <v>42</v>
      </c>
      <c r="B94" s="48" t="s">
        <v>75</v>
      </c>
      <c r="C94" s="48" t="s">
        <v>72</v>
      </c>
      <c r="D94" s="48" t="s">
        <v>13</v>
      </c>
      <c r="E94" s="48" t="s">
        <v>158</v>
      </c>
      <c r="F94" s="48" t="s">
        <v>148</v>
      </c>
      <c r="G94" s="49">
        <v>1687285.23</v>
      </c>
      <c r="H94" s="36">
        <v>1687285.23</v>
      </c>
      <c r="I94" s="16"/>
    </row>
    <row r="95" spans="1:9" ht="31.5">
      <c r="A95" s="44" t="s">
        <v>142</v>
      </c>
      <c r="B95" s="45" t="s">
        <v>75</v>
      </c>
      <c r="C95" s="45" t="s">
        <v>72</v>
      </c>
      <c r="D95" s="45" t="s">
        <v>13</v>
      </c>
      <c r="E95" s="45" t="s">
        <v>159</v>
      </c>
      <c r="F95" s="45"/>
      <c r="G95" s="46">
        <v>2148952.5699999998</v>
      </c>
      <c r="H95" s="35">
        <f>H96</f>
        <v>2148952.56</v>
      </c>
      <c r="I95" s="16">
        <f t="shared" si="1"/>
        <v>99.999999534657022</v>
      </c>
    </row>
    <row r="96" spans="1:9" ht="19.5" customHeight="1">
      <c r="A96" s="47" t="s">
        <v>42</v>
      </c>
      <c r="B96" s="48" t="s">
        <v>75</v>
      </c>
      <c r="C96" s="48" t="s">
        <v>72</v>
      </c>
      <c r="D96" s="48" t="s">
        <v>13</v>
      </c>
      <c r="E96" s="48" t="s">
        <v>159</v>
      </c>
      <c r="F96" s="48" t="s">
        <v>148</v>
      </c>
      <c r="G96" s="49">
        <v>2148952.5699999998</v>
      </c>
      <c r="H96" s="36">
        <v>2148952.56</v>
      </c>
      <c r="I96" s="16">
        <f t="shared" si="1"/>
        <v>99.999999534657022</v>
      </c>
    </row>
    <row r="97" spans="1:9" ht="30.75" customHeight="1">
      <c r="A97" s="44" t="s">
        <v>138</v>
      </c>
      <c r="B97" s="45" t="s">
        <v>75</v>
      </c>
      <c r="C97" s="45" t="s">
        <v>72</v>
      </c>
      <c r="D97" s="45" t="s">
        <v>13</v>
      </c>
      <c r="E97" s="45" t="s">
        <v>139</v>
      </c>
      <c r="F97" s="45"/>
      <c r="G97" s="46">
        <v>544000</v>
      </c>
      <c r="H97" s="35">
        <f>H98</f>
        <v>544000</v>
      </c>
      <c r="I97" s="16">
        <f t="shared" si="1"/>
        <v>100</v>
      </c>
    </row>
    <row r="98" spans="1:9" ht="19.5" customHeight="1">
      <c r="A98" s="47" t="s">
        <v>42</v>
      </c>
      <c r="B98" s="48" t="s">
        <v>75</v>
      </c>
      <c r="C98" s="48" t="s">
        <v>72</v>
      </c>
      <c r="D98" s="48" t="s">
        <v>13</v>
      </c>
      <c r="E98" s="48" t="s">
        <v>139</v>
      </c>
      <c r="F98" s="48" t="s">
        <v>148</v>
      </c>
      <c r="G98" s="49">
        <v>544000</v>
      </c>
      <c r="H98" s="36">
        <v>544000</v>
      </c>
      <c r="I98" s="16">
        <f t="shared" si="1"/>
        <v>100</v>
      </c>
    </row>
    <row r="99" spans="1:9" ht="19.5" customHeight="1">
      <c r="A99" s="57" t="s">
        <v>160</v>
      </c>
      <c r="B99" s="58" t="s">
        <v>75</v>
      </c>
      <c r="C99" s="58" t="s">
        <v>72</v>
      </c>
      <c r="D99" s="58" t="s">
        <v>72</v>
      </c>
      <c r="E99" s="58"/>
      <c r="F99" s="58"/>
      <c r="G99" s="59">
        <v>18199469.960000001</v>
      </c>
      <c r="H99" s="66">
        <f>H100</f>
        <v>17473089.670000002</v>
      </c>
      <c r="I99" s="16">
        <f t="shared" si="1"/>
        <v>96.00878326898264</v>
      </c>
    </row>
    <row r="100" spans="1:9" ht="19.5" customHeight="1">
      <c r="A100" s="60" t="s">
        <v>161</v>
      </c>
      <c r="B100" s="61" t="s">
        <v>75</v>
      </c>
      <c r="C100" s="61" t="s">
        <v>72</v>
      </c>
      <c r="D100" s="61" t="s">
        <v>72</v>
      </c>
      <c r="E100" s="61" t="s">
        <v>162</v>
      </c>
      <c r="F100" s="61"/>
      <c r="G100" s="62">
        <v>18199469.960000001</v>
      </c>
      <c r="H100" s="67">
        <f>SUM(H101:H103)</f>
        <v>17473089.670000002</v>
      </c>
      <c r="I100" s="16">
        <f t="shared" si="1"/>
        <v>96.00878326898264</v>
      </c>
    </row>
    <row r="101" spans="1:9" ht="30.75" customHeight="1">
      <c r="A101" s="63" t="s">
        <v>46</v>
      </c>
      <c r="B101" s="64" t="s">
        <v>75</v>
      </c>
      <c r="C101" s="64" t="s">
        <v>72</v>
      </c>
      <c r="D101" s="64" t="s">
        <v>72</v>
      </c>
      <c r="E101" s="64" t="s">
        <v>162</v>
      </c>
      <c r="F101" s="64" t="s">
        <v>163</v>
      </c>
      <c r="G101" s="65">
        <v>17101969.460000001</v>
      </c>
      <c r="H101" s="36">
        <v>16403652.960000001</v>
      </c>
      <c r="I101" s="16">
        <f t="shared" si="1"/>
        <v>95.916748058559563</v>
      </c>
    </row>
    <row r="102" spans="1:9" ht="19.5" customHeight="1">
      <c r="A102" s="63" t="s">
        <v>42</v>
      </c>
      <c r="B102" s="64" t="s">
        <v>75</v>
      </c>
      <c r="C102" s="64" t="s">
        <v>72</v>
      </c>
      <c r="D102" s="64" t="s">
        <v>72</v>
      </c>
      <c r="E102" s="64" t="s">
        <v>162</v>
      </c>
      <c r="F102" s="64" t="s">
        <v>148</v>
      </c>
      <c r="G102" s="65">
        <v>1040000</v>
      </c>
      <c r="H102" s="36">
        <v>1013616.21</v>
      </c>
      <c r="I102" s="16">
        <f t="shared" si="1"/>
        <v>97.463097115384613</v>
      </c>
    </row>
    <row r="103" spans="1:9" ht="19.5" customHeight="1">
      <c r="A103" s="63" t="s">
        <v>41</v>
      </c>
      <c r="B103" s="64" t="s">
        <v>75</v>
      </c>
      <c r="C103" s="64" t="s">
        <v>72</v>
      </c>
      <c r="D103" s="64" t="s">
        <v>72</v>
      </c>
      <c r="E103" s="64" t="s">
        <v>162</v>
      </c>
      <c r="F103" s="64" t="s">
        <v>147</v>
      </c>
      <c r="G103" s="65">
        <v>57500.5</v>
      </c>
      <c r="H103" s="36">
        <v>55820.5</v>
      </c>
      <c r="I103" s="16">
        <f t="shared" si="1"/>
        <v>97.078286275771518</v>
      </c>
    </row>
    <row r="104" spans="1:9" ht="15.75">
      <c r="A104" s="57" t="s">
        <v>60</v>
      </c>
      <c r="B104" s="58" t="s">
        <v>75</v>
      </c>
      <c r="C104" s="58" t="s">
        <v>28</v>
      </c>
      <c r="D104" s="58" t="s">
        <v>6</v>
      </c>
      <c r="E104" s="58"/>
      <c r="F104" s="58"/>
      <c r="G104" s="59">
        <v>600000</v>
      </c>
      <c r="H104" s="33">
        <f>H105</f>
        <v>600000</v>
      </c>
      <c r="I104" s="16">
        <f t="shared" si="1"/>
        <v>100</v>
      </c>
    </row>
    <row r="105" spans="1:9" ht="15.75">
      <c r="A105" s="57" t="s">
        <v>61</v>
      </c>
      <c r="B105" s="58" t="s">
        <v>75</v>
      </c>
      <c r="C105" s="58" t="s">
        <v>28</v>
      </c>
      <c r="D105" s="58" t="s">
        <v>28</v>
      </c>
      <c r="E105" s="58"/>
      <c r="F105" s="58"/>
      <c r="G105" s="59">
        <v>600000</v>
      </c>
      <c r="H105" s="33">
        <f>H106+H109+H111</f>
        <v>600000</v>
      </c>
      <c r="I105" s="16">
        <f t="shared" si="1"/>
        <v>100</v>
      </c>
    </row>
    <row r="106" spans="1:9" ht="15.75">
      <c r="A106" s="60" t="s">
        <v>29</v>
      </c>
      <c r="B106" s="61" t="s">
        <v>75</v>
      </c>
      <c r="C106" s="61" t="s">
        <v>28</v>
      </c>
      <c r="D106" s="61" t="s">
        <v>28</v>
      </c>
      <c r="E106" s="61" t="s">
        <v>122</v>
      </c>
      <c r="F106" s="61"/>
      <c r="G106" s="62">
        <v>240000</v>
      </c>
      <c r="H106" s="39">
        <f>SUM(H107:H108)</f>
        <v>240000</v>
      </c>
      <c r="I106" s="16">
        <f t="shared" si="1"/>
        <v>100</v>
      </c>
    </row>
    <row r="107" spans="1:9" ht="47.25">
      <c r="A107" s="63" t="s">
        <v>46</v>
      </c>
      <c r="B107" s="64" t="s">
        <v>75</v>
      </c>
      <c r="C107" s="64" t="s">
        <v>28</v>
      </c>
      <c r="D107" s="64" t="s">
        <v>28</v>
      </c>
      <c r="E107" s="64" t="s">
        <v>122</v>
      </c>
      <c r="F107" s="64" t="s">
        <v>163</v>
      </c>
      <c r="G107" s="65">
        <v>192451.74</v>
      </c>
      <c r="H107" s="28">
        <v>192451.74</v>
      </c>
      <c r="I107" s="16">
        <f t="shared" si="1"/>
        <v>100</v>
      </c>
    </row>
    <row r="108" spans="1:9" ht="31.5">
      <c r="A108" s="63" t="s">
        <v>42</v>
      </c>
      <c r="B108" s="64" t="s">
        <v>75</v>
      </c>
      <c r="C108" s="64" t="s">
        <v>28</v>
      </c>
      <c r="D108" s="64" t="s">
        <v>28</v>
      </c>
      <c r="E108" s="64" t="s">
        <v>122</v>
      </c>
      <c r="F108" s="64" t="s">
        <v>148</v>
      </c>
      <c r="G108" s="65">
        <v>47548.26</v>
      </c>
      <c r="H108" s="28">
        <v>47548.26</v>
      </c>
      <c r="I108" s="16">
        <f t="shared" si="1"/>
        <v>100</v>
      </c>
    </row>
    <row r="109" spans="1:9" ht="15.75">
      <c r="A109" s="60" t="s">
        <v>62</v>
      </c>
      <c r="B109" s="61" t="s">
        <v>75</v>
      </c>
      <c r="C109" s="61" t="s">
        <v>28</v>
      </c>
      <c r="D109" s="61" t="s">
        <v>28</v>
      </c>
      <c r="E109" s="61" t="s">
        <v>123</v>
      </c>
      <c r="F109" s="61"/>
      <c r="G109" s="62">
        <v>125810</v>
      </c>
      <c r="H109" s="25">
        <v>125810</v>
      </c>
      <c r="I109" s="16">
        <f t="shared" si="1"/>
        <v>100</v>
      </c>
    </row>
    <row r="110" spans="1:9" ht="31.5">
      <c r="A110" s="63" t="s">
        <v>42</v>
      </c>
      <c r="B110" s="64" t="s">
        <v>75</v>
      </c>
      <c r="C110" s="64" t="s">
        <v>28</v>
      </c>
      <c r="D110" s="64" t="s">
        <v>28</v>
      </c>
      <c r="E110" s="64" t="s">
        <v>123</v>
      </c>
      <c r="F110" s="64" t="s">
        <v>148</v>
      </c>
      <c r="G110" s="65">
        <v>125810</v>
      </c>
      <c r="H110" s="28">
        <v>125810</v>
      </c>
      <c r="I110" s="16">
        <f t="shared" si="1"/>
        <v>100</v>
      </c>
    </row>
    <row r="111" spans="1:9" ht="47.25">
      <c r="A111" s="60" t="s">
        <v>83</v>
      </c>
      <c r="B111" s="61" t="s">
        <v>75</v>
      </c>
      <c r="C111" s="61" t="s">
        <v>28</v>
      </c>
      <c r="D111" s="61" t="s">
        <v>28</v>
      </c>
      <c r="E111" s="61" t="s">
        <v>124</v>
      </c>
      <c r="F111" s="61"/>
      <c r="G111" s="62">
        <v>234190</v>
      </c>
      <c r="H111" s="25">
        <f>H112</f>
        <v>234190</v>
      </c>
      <c r="I111" s="16">
        <f t="shared" si="1"/>
        <v>100</v>
      </c>
    </row>
    <row r="112" spans="1:9" ht="24" customHeight="1">
      <c r="A112" s="63" t="s">
        <v>42</v>
      </c>
      <c r="B112" s="64" t="s">
        <v>75</v>
      </c>
      <c r="C112" s="64" t="s">
        <v>28</v>
      </c>
      <c r="D112" s="64" t="s">
        <v>28</v>
      </c>
      <c r="E112" s="64" t="s">
        <v>124</v>
      </c>
      <c r="F112" s="64" t="s">
        <v>148</v>
      </c>
      <c r="G112" s="65">
        <v>234190</v>
      </c>
      <c r="H112" s="28">
        <v>234190</v>
      </c>
      <c r="I112" s="16">
        <f t="shared" si="1"/>
        <v>100</v>
      </c>
    </row>
    <row r="113" spans="1:9" ht="15.75">
      <c r="A113" s="57" t="s">
        <v>63</v>
      </c>
      <c r="B113" s="58" t="s">
        <v>75</v>
      </c>
      <c r="C113" s="58" t="s">
        <v>73</v>
      </c>
      <c r="D113" s="58" t="s">
        <v>6</v>
      </c>
      <c r="E113" s="58"/>
      <c r="F113" s="58"/>
      <c r="G113" s="59">
        <v>56631867.609999999</v>
      </c>
      <c r="H113" s="33">
        <f>H114</f>
        <v>53463391.899999999</v>
      </c>
      <c r="I113" s="16">
        <f t="shared" si="1"/>
        <v>94.405136465178984</v>
      </c>
    </row>
    <row r="114" spans="1:9" ht="15.75">
      <c r="A114" s="57" t="s">
        <v>30</v>
      </c>
      <c r="B114" s="58" t="s">
        <v>75</v>
      </c>
      <c r="C114" s="58" t="s">
        <v>73</v>
      </c>
      <c r="D114" s="58" t="s">
        <v>22</v>
      </c>
      <c r="E114" s="58"/>
      <c r="F114" s="58"/>
      <c r="G114" s="59">
        <v>56631867.609999999</v>
      </c>
      <c r="H114" s="33">
        <f>H115+H119+H122+H126+H128+H130+H132+H135+H137</f>
        <v>53463391.899999999</v>
      </c>
      <c r="I114" s="16">
        <f t="shared" si="1"/>
        <v>94.405136465178984</v>
      </c>
    </row>
    <row r="115" spans="1:9" ht="15.75">
      <c r="A115" s="60" t="s">
        <v>31</v>
      </c>
      <c r="B115" s="61" t="s">
        <v>75</v>
      </c>
      <c r="C115" s="61" t="s">
        <v>73</v>
      </c>
      <c r="D115" s="61" t="s">
        <v>22</v>
      </c>
      <c r="E115" s="61" t="s">
        <v>125</v>
      </c>
      <c r="F115" s="61"/>
      <c r="G115" s="62">
        <v>17298235.43</v>
      </c>
      <c r="H115" s="35">
        <f>H116+H117+H118</f>
        <v>16039296.27</v>
      </c>
      <c r="I115" s="16">
        <f t="shared" si="1"/>
        <v>92.722152701097798</v>
      </c>
    </row>
    <row r="116" spans="1:9" ht="47.25">
      <c r="A116" s="63" t="s">
        <v>46</v>
      </c>
      <c r="B116" s="64" t="s">
        <v>75</v>
      </c>
      <c r="C116" s="64" t="s">
        <v>73</v>
      </c>
      <c r="D116" s="64" t="s">
        <v>22</v>
      </c>
      <c r="E116" s="64" t="s">
        <v>125</v>
      </c>
      <c r="F116" s="64" t="s">
        <v>163</v>
      </c>
      <c r="G116" s="65">
        <v>3174000</v>
      </c>
      <c r="H116" s="37">
        <v>3155639.66</v>
      </c>
      <c r="I116" s="16">
        <f t="shared" si="1"/>
        <v>99.421539382482678</v>
      </c>
    </row>
    <row r="117" spans="1:9" ht="31.5">
      <c r="A117" s="63" t="s">
        <v>42</v>
      </c>
      <c r="B117" s="64" t="s">
        <v>75</v>
      </c>
      <c r="C117" s="64" t="s">
        <v>73</v>
      </c>
      <c r="D117" s="64" t="s">
        <v>22</v>
      </c>
      <c r="E117" s="64" t="s">
        <v>125</v>
      </c>
      <c r="F117" s="64" t="s">
        <v>148</v>
      </c>
      <c r="G117" s="65">
        <v>13988837.23</v>
      </c>
      <c r="H117" s="37">
        <v>12748782.039999999</v>
      </c>
      <c r="I117" s="16">
        <f t="shared" si="1"/>
        <v>91.135394817943691</v>
      </c>
    </row>
    <row r="118" spans="1:9" ht="15.75">
      <c r="A118" s="63" t="s">
        <v>41</v>
      </c>
      <c r="B118" s="64" t="s">
        <v>75</v>
      </c>
      <c r="C118" s="64" t="s">
        <v>73</v>
      </c>
      <c r="D118" s="64" t="s">
        <v>22</v>
      </c>
      <c r="E118" s="64" t="s">
        <v>125</v>
      </c>
      <c r="F118" s="64" t="s">
        <v>147</v>
      </c>
      <c r="G118" s="65">
        <v>135398.20000000001</v>
      </c>
      <c r="H118" s="37">
        <v>134874.57</v>
      </c>
      <c r="I118" s="16">
        <f t="shared" si="1"/>
        <v>99.613266646085393</v>
      </c>
    </row>
    <row r="119" spans="1:9" ht="31.5">
      <c r="A119" s="60" t="s">
        <v>64</v>
      </c>
      <c r="B119" s="61" t="s">
        <v>75</v>
      </c>
      <c r="C119" s="61" t="s">
        <v>73</v>
      </c>
      <c r="D119" s="61" t="s">
        <v>22</v>
      </c>
      <c r="E119" s="61" t="s">
        <v>126</v>
      </c>
      <c r="F119" s="61"/>
      <c r="G119" s="62">
        <v>651635.6</v>
      </c>
      <c r="H119" s="35">
        <f>H120+H121</f>
        <v>611954</v>
      </c>
      <c r="I119" s="16">
        <f t="shared" si="1"/>
        <v>93.910461613822207</v>
      </c>
    </row>
    <row r="120" spans="1:9" ht="47.25">
      <c r="A120" s="63" t="s">
        <v>46</v>
      </c>
      <c r="B120" s="64" t="s">
        <v>75</v>
      </c>
      <c r="C120" s="64" t="s">
        <v>73</v>
      </c>
      <c r="D120" s="64" t="s">
        <v>22</v>
      </c>
      <c r="E120" s="64" t="s">
        <v>126</v>
      </c>
      <c r="F120" s="64" t="s">
        <v>163</v>
      </c>
      <c r="G120" s="65">
        <v>160400</v>
      </c>
      <c r="H120" s="37">
        <v>160399.35</v>
      </c>
      <c r="I120" s="16">
        <f t="shared" si="1"/>
        <v>99.999594763092276</v>
      </c>
    </row>
    <row r="121" spans="1:9" ht="31.5">
      <c r="A121" s="63" t="s">
        <v>42</v>
      </c>
      <c r="B121" s="64" t="s">
        <v>75</v>
      </c>
      <c r="C121" s="64" t="s">
        <v>73</v>
      </c>
      <c r="D121" s="64" t="s">
        <v>22</v>
      </c>
      <c r="E121" s="64" t="s">
        <v>126</v>
      </c>
      <c r="F121" s="64" t="s">
        <v>148</v>
      </c>
      <c r="G121" s="65">
        <v>491235.6</v>
      </c>
      <c r="H121" s="37">
        <v>451554.65</v>
      </c>
      <c r="I121" s="16">
        <f t="shared" si="1"/>
        <v>91.92221614231542</v>
      </c>
    </row>
    <row r="122" spans="1:9" ht="31.5">
      <c r="A122" s="60" t="s">
        <v>37</v>
      </c>
      <c r="B122" s="61" t="s">
        <v>75</v>
      </c>
      <c r="C122" s="61" t="s">
        <v>73</v>
      </c>
      <c r="D122" s="61" t="s">
        <v>22</v>
      </c>
      <c r="E122" s="61" t="s">
        <v>127</v>
      </c>
      <c r="F122" s="61"/>
      <c r="G122" s="62">
        <v>3022000</v>
      </c>
      <c r="H122" s="37">
        <f>SUM(H123:H125)</f>
        <v>3020976.2</v>
      </c>
      <c r="I122" s="16">
        <f t="shared" si="1"/>
        <v>99.966121773659836</v>
      </c>
    </row>
    <row r="123" spans="1:9" ht="47.25">
      <c r="A123" s="63" t="s">
        <v>46</v>
      </c>
      <c r="B123" s="64" t="s">
        <v>75</v>
      </c>
      <c r="C123" s="64" t="s">
        <v>73</v>
      </c>
      <c r="D123" s="64" t="s">
        <v>22</v>
      </c>
      <c r="E123" s="64" t="s">
        <v>127</v>
      </c>
      <c r="F123" s="64" t="s">
        <v>163</v>
      </c>
      <c r="G123" s="65">
        <v>1698000</v>
      </c>
      <c r="H123" s="37">
        <v>1696976.2</v>
      </c>
      <c r="I123" s="16">
        <f t="shared" si="1"/>
        <v>99.939705535924617</v>
      </c>
    </row>
    <row r="124" spans="1:9" ht="31.5">
      <c r="A124" s="63" t="s">
        <v>42</v>
      </c>
      <c r="B124" s="64" t="s">
        <v>75</v>
      </c>
      <c r="C124" s="64" t="s">
        <v>73</v>
      </c>
      <c r="D124" s="64" t="s">
        <v>22</v>
      </c>
      <c r="E124" s="64" t="s">
        <v>127</v>
      </c>
      <c r="F124" s="64" t="s">
        <v>148</v>
      </c>
      <c r="G124" s="65">
        <v>1323999.83</v>
      </c>
      <c r="H124" s="37">
        <v>1323999.83</v>
      </c>
      <c r="I124" s="16">
        <f t="shared" si="1"/>
        <v>100</v>
      </c>
    </row>
    <row r="125" spans="1:9" ht="15.75">
      <c r="A125" s="63" t="s">
        <v>41</v>
      </c>
      <c r="B125" s="64" t="s">
        <v>75</v>
      </c>
      <c r="C125" s="64" t="s">
        <v>73</v>
      </c>
      <c r="D125" s="64" t="s">
        <v>22</v>
      </c>
      <c r="E125" s="64" t="s">
        <v>127</v>
      </c>
      <c r="F125" s="64" t="s">
        <v>147</v>
      </c>
      <c r="G125" s="65">
        <v>0.17</v>
      </c>
      <c r="H125" s="40">
        <v>0.17</v>
      </c>
      <c r="I125" s="16">
        <f t="shared" si="1"/>
        <v>100</v>
      </c>
    </row>
    <row r="126" spans="1:9" ht="63">
      <c r="A126" s="68" t="s">
        <v>93</v>
      </c>
      <c r="B126" s="61" t="s">
        <v>75</v>
      </c>
      <c r="C126" s="61" t="s">
        <v>73</v>
      </c>
      <c r="D126" s="61" t="s">
        <v>22</v>
      </c>
      <c r="E126" s="61" t="s">
        <v>128</v>
      </c>
      <c r="F126" s="61"/>
      <c r="G126" s="62">
        <v>23454400</v>
      </c>
      <c r="H126" s="35">
        <f>H127</f>
        <v>23454400</v>
      </c>
      <c r="I126" s="16">
        <f t="shared" si="1"/>
        <v>100</v>
      </c>
    </row>
    <row r="127" spans="1:9" ht="47.25">
      <c r="A127" s="63" t="s">
        <v>46</v>
      </c>
      <c r="B127" s="64" t="s">
        <v>75</v>
      </c>
      <c r="C127" s="64" t="s">
        <v>73</v>
      </c>
      <c r="D127" s="64" t="s">
        <v>22</v>
      </c>
      <c r="E127" s="64" t="s">
        <v>128</v>
      </c>
      <c r="F127" s="64" t="s">
        <v>163</v>
      </c>
      <c r="G127" s="65">
        <v>23454400</v>
      </c>
      <c r="H127" s="37">
        <v>23454400</v>
      </c>
      <c r="I127" s="16">
        <f t="shared" si="1"/>
        <v>100</v>
      </c>
    </row>
    <row r="128" spans="1:9" ht="31.5">
      <c r="A128" s="60" t="s">
        <v>89</v>
      </c>
      <c r="B128" s="61" t="s">
        <v>75</v>
      </c>
      <c r="C128" s="61" t="s">
        <v>73</v>
      </c>
      <c r="D128" s="61" t="s">
        <v>22</v>
      </c>
      <c r="E128" s="61" t="s">
        <v>129</v>
      </c>
      <c r="F128" s="61"/>
      <c r="G128" s="62">
        <v>2684210.58</v>
      </c>
      <c r="H128" s="35">
        <f>H129</f>
        <v>2684210.58</v>
      </c>
      <c r="I128" s="16">
        <f t="shared" si="1"/>
        <v>100</v>
      </c>
    </row>
    <row r="129" spans="1:9" ht="31.5">
      <c r="A129" s="63" t="s">
        <v>42</v>
      </c>
      <c r="B129" s="64" t="s">
        <v>75</v>
      </c>
      <c r="C129" s="64" t="s">
        <v>73</v>
      </c>
      <c r="D129" s="64" t="s">
        <v>22</v>
      </c>
      <c r="E129" s="64" t="s">
        <v>129</v>
      </c>
      <c r="F129" s="64" t="s">
        <v>148</v>
      </c>
      <c r="G129" s="65">
        <v>2684210.58</v>
      </c>
      <c r="H129" s="65">
        <v>2684210.58</v>
      </c>
      <c r="I129" s="16">
        <f t="shared" si="1"/>
        <v>100</v>
      </c>
    </row>
    <row r="130" spans="1:9" ht="15.75">
      <c r="A130" s="60" t="s">
        <v>84</v>
      </c>
      <c r="B130" s="61" t="s">
        <v>75</v>
      </c>
      <c r="C130" s="61" t="s">
        <v>73</v>
      </c>
      <c r="D130" s="61" t="s">
        <v>22</v>
      </c>
      <c r="E130" s="61" t="s">
        <v>130</v>
      </c>
      <c r="F130" s="61"/>
      <c r="G130" s="62">
        <v>948000</v>
      </c>
      <c r="H130" s="35">
        <f>H131</f>
        <v>948000</v>
      </c>
      <c r="I130" s="16">
        <f t="shared" si="1"/>
        <v>100</v>
      </c>
    </row>
    <row r="131" spans="1:9" ht="31.5">
      <c r="A131" s="63" t="s">
        <v>42</v>
      </c>
      <c r="B131" s="64" t="s">
        <v>75</v>
      </c>
      <c r="C131" s="64" t="s">
        <v>73</v>
      </c>
      <c r="D131" s="64" t="s">
        <v>22</v>
      </c>
      <c r="E131" s="64" t="s">
        <v>130</v>
      </c>
      <c r="F131" s="64" t="s">
        <v>148</v>
      </c>
      <c r="G131" s="65">
        <v>948000</v>
      </c>
      <c r="H131" s="37">
        <v>948000</v>
      </c>
      <c r="I131" s="16">
        <f t="shared" si="1"/>
        <v>100</v>
      </c>
    </row>
    <row r="132" spans="1:9" ht="47.25">
      <c r="A132" s="60" t="s">
        <v>65</v>
      </c>
      <c r="B132" s="61" t="s">
        <v>75</v>
      </c>
      <c r="C132" s="61" t="s">
        <v>73</v>
      </c>
      <c r="D132" s="61" t="s">
        <v>22</v>
      </c>
      <c r="E132" s="61" t="s">
        <v>131</v>
      </c>
      <c r="F132" s="61"/>
      <c r="G132" s="62">
        <v>873500</v>
      </c>
      <c r="H132" s="35">
        <f>SUM(H133:H134)</f>
        <v>873500</v>
      </c>
      <c r="I132" s="16">
        <f t="shared" si="1"/>
        <v>100</v>
      </c>
    </row>
    <row r="133" spans="1:9" ht="47.25">
      <c r="A133" s="63" t="s">
        <v>46</v>
      </c>
      <c r="B133" s="64" t="s">
        <v>75</v>
      </c>
      <c r="C133" s="64" t="s">
        <v>73</v>
      </c>
      <c r="D133" s="64" t="s">
        <v>22</v>
      </c>
      <c r="E133" s="64" t="s">
        <v>131</v>
      </c>
      <c r="F133" s="64" t="s">
        <v>163</v>
      </c>
      <c r="G133" s="65">
        <v>396500</v>
      </c>
      <c r="H133" s="65">
        <v>396500</v>
      </c>
      <c r="I133" s="16">
        <f t="shared" si="1"/>
        <v>100</v>
      </c>
    </row>
    <row r="134" spans="1:9" ht="31.5">
      <c r="A134" s="63" t="s">
        <v>42</v>
      </c>
      <c r="B134" s="64" t="s">
        <v>75</v>
      </c>
      <c r="C134" s="64" t="s">
        <v>73</v>
      </c>
      <c r="D134" s="64" t="s">
        <v>22</v>
      </c>
      <c r="E134" s="64" t="s">
        <v>131</v>
      </c>
      <c r="F134" s="64" t="s">
        <v>148</v>
      </c>
      <c r="G134" s="65">
        <v>477000</v>
      </c>
      <c r="H134" s="65">
        <v>477000</v>
      </c>
      <c r="I134" s="16">
        <f t="shared" si="1"/>
        <v>100</v>
      </c>
    </row>
    <row r="135" spans="1:9" ht="15.75">
      <c r="A135" s="60" t="s">
        <v>32</v>
      </c>
      <c r="B135" s="61" t="s">
        <v>75</v>
      </c>
      <c r="C135" s="61" t="s">
        <v>73</v>
      </c>
      <c r="D135" s="61" t="s">
        <v>22</v>
      </c>
      <c r="E135" s="61" t="s">
        <v>132</v>
      </c>
      <c r="F135" s="61"/>
      <c r="G135" s="62">
        <v>2789886</v>
      </c>
      <c r="H135" s="35">
        <f>H136</f>
        <v>2734612.9</v>
      </c>
      <c r="I135" s="16">
        <f t="shared" si="1"/>
        <v>98.018804352579281</v>
      </c>
    </row>
    <row r="136" spans="1:9" ht="31.5">
      <c r="A136" s="63" t="s">
        <v>42</v>
      </c>
      <c r="B136" s="64" t="s">
        <v>75</v>
      </c>
      <c r="C136" s="64" t="s">
        <v>73</v>
      </c>
      <c r="D136" s="64" t="s">
        <v>22</v>
      </c>
      <c r="E136" s="64" t="s">
        <v>132</v>
      </c>
      <c r="F136" s="64" t="s">
        <v>148</v>
      </c>
      <c r="G136" s="65">
        <v>2789886</v>
      </c>
      <c r="H136" s="37">
        <v>2734612.9</v>
      </c>
      <c r="I136" s="16">
        <f t="shared" si="1"/>
        <v>98.018804352579281</v>
      </c>
    </row>
    <row r="137" spans="1:9" ht="31.5">
      <c r="A137" s="60" t="s">
        <v>85</v>
      </c>
      <c r="B137" s="61" t="s">
        <v>75</v>
      </c>
      <c r="C137" s="61" t="s">
        <v>73</v>
      </c>
      <c r="D137" s="61" t="s">
        <v>22</v>
      </c>
      <c r="E137" s="61" t="s">
        <v>133</v>
      </c>
      <c r="F137" s="61"/>
      <c r="G137" s="62">
        <v>3110000</v>
      </c>
      <c r="H137" s="35">
        <f>H138+H139</f>
        <v>3096441.9499999997</v>
      </c>
      <c r="I137" s="16">
        <f t="shared" si="1"/>
        <v>99.564049839228289</v>
      </c>
    </row>
    <row r="138" spans="1:9" ht="47.25">
      <c r="A138" s="63" t="s">
        <v>46</v>
      </c>
      <c r="B138" s="64" t="s">
        <v>75</v>
      </c>
      <c r="C138" s="64" t="s">
        <v>73</v>
      </c>
      <c r="D138" s="64" t="s">
        <v>22</v>
      </c>
      <c r="E138" s="64" t="s">
        <v>133</v>
      </c>
      <c r="F138" s="64" t="s">
        <v>163</v>
      </c>
      <c r="G138" s="65">
        <v>2180000</v>
      </c>
      <c r="H138" s="37">
        <v>2177092.3199999998</v>
      </c>
      <c r="I138" s="16">
        <f t="shared" ref="I138:I154" si="2">H138/G138*100</f>
        <v>99.866620183486233</v>
      </c>
    </row>
    <row r="139" spans="1:9" ht="31.5">
      <c r="A139" s="63" t="s">
        <v>42</v>
      </c>
      <c r="B139" s="64" t="s">
        <v>75</v>
      </c>
      <c r="C139" s="64" t="s">
        <v>73</v>
      </c>
      <c r="D139" s="64" t="s">
        <v>22</v>
      </c>
      <c r="E139" s="64" t="s">
        <v>133</v>
      </c>
      <c r="F139" s="64" t="s">
        <v>148</v>
      </c>
      <c r="G139" s="65">
        <v>930000</v>
      </c>
      <c r="H139" s="37">
        <v>919349.63</v>
      </c>
      <c r="I139" s="16">
        <f t="shared" si="2"/>
        <v>98.854798924731185</v>
      </c>
    </row>
    <row r="140" spans="1:9" ht="15.75">
      <c r="A140" s="57" t="s">
        <v>100</v>
      </c>
      <c r="B140" s="58" t="s">
        <v>75</v>
      </c>
      <c r="C140" s="58" t="s">
        <v>74</v>
      </c>
      <c r="D140" s="58" t="s">
        <v>6</v>
      </c>
      <c r="E140" s="58"/>
      <c r="F140" s="58"/>
      <c r="G140" s="59">
        <v>420953.64</v>
      </c>
      <c r="H140" s="33">
        <f>H141</f>
        <v>420953.64</v>
      </c>
      <c r="I140" s="16">
        <f t="shared" si="2"/>
        <v>100</v>
      </c>
    </row>
    <row r="141" spans="1:9" ht="15.75">
      <c r="A141" s="57" t="s">
        <v>66</v>
      </c>
      <c r="B141" s="58" t="s">
        <v>75</v>
      </c>
      <c r="C141" s="58" t="s">
        <v>74</v>
      </c>
      <c r="D141" s="58" t="s">
        <v>22</v>
      </c>
      <c r="E141" s="58"/>
      <c r="F141" s="58"/>
      <c r="G141" s="59">
        <v>420953.64</v>
      </c>
      <c r="H141" s="33">
        <f>H142</f>
        <v>420953.64</v>
      </c>
      <c r="I141" s="16">
        <f t="shared" si="2"/>
        <v>100</v>
      </c>
    </row>
    <row r="142" spans="1:9" ht="47.25">
      <c r="A142" s="60" t="s">
        <v>67</v>
      </c>
      <c r="B142" s="61" t="s">
        <v>75</v>
      </c>
      <c r="C142" s="61" t="s">
        <v>74</v>
      </c>
      <c r="D142" s="61" t="s">
        <v>22</v>
      </c>
      <c r="E142" s="61" t="s">
        <v>86</v>
      </c>
      <c r="F142" s="61"/>
      <c r="G142" s="62">
        <v>420953.64</v>
      </c>
      <c r="H142" s="35">
        <f>H143</f>
        <v>420953.64</v>
      </c>
      <c r="I142" s="16">
        <f t="shared" si="2"/>
        <v>100</v>
      </c>
    </row>
    <row r="143" spans="1:9" ht="15.75">
      <c r="A143" s="63" t="s">
        <v>45</v>
      </c>
      <c r="B143" s="64" t="s">
        <v>75</v>
      </c>
      <c r="C143" s="64" t="s">
        <v>74</v>
      </c>
      <c r="D143" s="64" t="s">
        <v>22</v>
      </c>
      <c r="E143" s="64" t="s">
        <v>86</v>
      </c>
      <c r="F143" s="64" t="s">
        <v>150</v>
      </c>
      <c r="G143" s="65">
        <v>420953.64</v>
      </c>
      <c r="H143" s="65">
        <v>420953.64</v>
      </c>
      <c r="I143" s="16">
        <f t="shared" si="2"/>
        <v>100</v>
      </c>
    </row>
    <row r="144" spans="1:9" ht="15.75">
      <c r="A144" s="57" t="s">
        <v>68</v>
      </c>
      <c r="B144" s="58" t="s">
        <v>75</v>
      </c>
      <c r="C144" s="58" t="s">
        <v>7</v>
      </c>
      <c r="D144" s="58" t="s">
        <v>6</v>
      </c>
      <c r="E144" s="58"/>
      <c r="F144" s="58"/>
      <c r="G144" s="59">
        <v>3568147</v>
      </c>
      <c r="H144" s="33">
        <f>H145+H152</f>
        <v>3568147</v>
      </c>
      <c r="I144" s="16">
        <f t="shared" si="2"/>
        <v>100</v>
      </c>
    </row>
    <row r="145" spans="1:9" ht="15.75">
      <c r="A145" s="57" t="s">
        <v>33</v>
      </c>
      <c r="B145" s="58" t="s">
        <v>75</v>
      </c>
      <c r="C145" s="58" t="s">
        <v>7</v>
      </c>
      <c r="D145" s="58" t="s">
        <v>22</v>
      </c>
      <c r="E145" s="58"/>
      <c r="F145" s="58"/>
      <c r="G145" s="59">
        <v>1275000</v>
      </c>
      <c r="H145" s="33">
        <f>SUM(H146+H148+H150)</f>
        <v>1275000</v>
      </c>
      <c r="I145" s="16">
        <f t="shared" si="2"/>
        <v>100</v>
      </c>
    </row>
    <row r="146" spans="1:9" ht="31.5">
      <c r="A146" s="60" t="s">
        <v>34</v>
      </c>
      <c r="B146" s="61" t="s">
        <v>75</v>
      </c>
      <c r="C146" s="61" t="s">
        <v>7</v>
      </c>
      <c r="D146" s="61" t="s">
        <v>22</v>
      </c>
      <c r="E146" s="61" t="s">
        <v>134</v>
      </c>
      <c r="F146" s="61"/>
      <c r="G146" s="62">
        <v>350000</v>
      </c>
      <c r="H146" s="35">
        <f>H147</f>
        <v>350000</v>
      </c>
      <c r="I146" s="16">
        <f t="shared" si="2"/>
        <v>100</v>
      </c>
    </row>
    <row r="147" spans="1:9" ht="31.5">
      <c r="A147" s="63" t="s">
        <v>42</v>
      </c>
      <c r="B147" s="64" t="s">
        <v>75</v>
      </c>
      <c r="C147" s="64" t="s">
        <v>7</v>
      </c>
      <c r="D147" s="64" t="s">
        <v>22</v>
      </c>
      <c r="E147" s="64" t="s">
        <v>134</v>
      </c>
      <c r="F147" s="64" t="s">
        <v>148</v>
      </c>
      <c r="G147" s="65">
        <v>350000</v>
      </c>
      <c r="H147" s="37">
        <v>350000</v>
      </c>
      <c r="I147" s="16">
        <f t="shared" si="2"/>
        <v>100</v>
      </c>
    </row>
    <row r="148" spans="1:9" ht="31.5">
      <c r="A148" s="60" t="s">
        <v>35</v>
      </c>
      <c r="B148" s="61" t="s">
        <v>75</v>
      </c>
      <c r="C148" s="61" t="s">
        <v>7</v>
      </c>
      <c r="D148" s="61" t="s">
        <v>22</v>
      </c>
      <c r="E148" s="61" t="s">
        <v>135</v>
      </c>
      <c r="F148" s="61"/>
      <c r="G148" s="62">
        <v>625000</v>
      </c>
      <c r="H148" s="37">
        <f>H149</f>
        <v>625000</v>
      </c>
      <c r="I148" s="16">
        <f t="shared" si="2"/>
        <v>100</v>
      </c>
    </row>
    <row r="149" spans="1:9" ht="31.5">
      <c r="A149" s="63" t="s">
        <v>42</v>
      </c>
      <c r="B149" s="64" t="s">
        <v>75</v>
      </c>
      <c r="C149" s="64" t="s">
        <v>7</v>
      </c>
      <c r="D149" s="64" t="s">
        <v>22</v>
      </c>
      <c r="E149" s="64" t="s">
        <v>135</v>
      </c>
      <c r="F149" s="64" t="s">
        <v>148</v>
      </c>
      <c r="G149" s="65">
        <v>625000</v>
      </c>
      <c r="H149" s="35">
        <v>625000</v>
      </c>
      <c r="I149" s="16">
        <f t="shared" si="2"/>
        <v>100</v>
      </c>
    </row>
    <row r="150" spans="1:9" ht="15.75">
      <c r="A150" s="60" t="s">
        <v>36</v>
      </c>
      <c r="B150" s="61" t="s">
        <v>75</v>
      </c>
      <c r="C150" s="61" t="s">
        <v>7</v>
      </c>
      <c r="D150" s="61" t="s">
        <v>22</v>
      </c>
      <c r="E150" s="61" t="s">
        <v>136</v>
      </c>
      <c r="F150" s="61"/>
      <c r="G150" s="62">
        <v>300000</v>
      </c>
      <c r="H150" s="36">
        <f>H151</f>
        <v>300000</v>
      </c>
      <c r="I150" s="16">
        <f t="shared" si="2"/>
        <v>100</v>
      </c>
    </row>
    <row r="151" spans="1:9" ht="31.5">
      <c r="A151" s="63" t="s">
        <v>42</v>
      </c>
      <c r="B151" s="64" t="s">
        <v>75</v>
      </c>
      <c r="C151" s="64" t="s">
        <v>7</v>
      </c>
      <c r="D151" s="64" t="s">
        <v>22</v>
      </c>
      <c r="E151" s="64" t="s">
        <v>136</v>
      </c>
      <c r="F151" s="64" t="s">
        <v>148</v>
      </c>
      <c r="G151" s="65">
        <v>300000</v>
      </c>
      <c r="H151" s="35">
        <v>300000</v>
      </c>
      <c r="I151" s="16">
        <f t="shared" si="2"/>
        <v>100</v>
      </c>
    </row>
    <row r="152" spans="1:9" ht="15.75">
      <c r="A152" s="57" t="s">
        <v>164</v>
      </c>
      <c r="B152" s="58" t="s">
        <v>75</v>
      </c>
      <c r="C152" s="58" t="s">
        <v>7</v>
      </c>
      <c r="D152" s="58" t="s">
        <v>12</v>
      </c>
      <c r="E152" s="58"/>
      <c r="F152" s="58"/>
      <c r="G152" s="59">
        <v>2293147</v>
      </c>
      <c r="H152" s="59">
        <v>2293147</v>
      </c>
      <c r="I152" s="16">
        <f t="shared" si="2"/>
        <v>100</v>
      </c>
    </row>
    <row r="153" spans="1:9" ht="60.75" customHeight="1">
      <c r="A153" s="60" t="s">
        <v>91</v>
      </c>
      <c r="B153" s="61" t="s">
        <v>75</v>
      </c>
      <c r="C153" s="61" t="s">
        <v>7</v>
      </c>
      <c r="D153" s="61" t="s">
        <v>12</v>
      </c>
      <c r="E153" s="61" t="s">
        <v>165</v>
      </c>
      <c r="F153" s="61"/>
      <c r="G153" s="62">
        <v>2293147</v>
      </c>
      <c r="H153" s="62">
        <v>2293147</v>
      </c>
      <c r="I153" s="16">
        <f t="shared" si="2"/>
        <v>100</v>
      </c>
    </row>
    <row r="154" spans="1:9" ht="16.899999999999999" customHeight="1">
      <c r="A154" s="63" t="s">
        <v>42</v>
      </c>
      <c r="B154" s="64" t="s">
        <v>75</v>
      </c>
      <c r="C154" s="64" t="s">
        <v>7</v>
      </c>
      <c r="D154" s="64" t="s">
        <v>12</v>
      </c>
      <c r="E154" s="64" t="s">
        <v>165</v>
      </c>
      <c r="F154" s="64" t="s">
        <v>148</v>
      </c>
      <c r="G154" s="65">
        <v>2293147</v>
      </c>
      <c r="H154" s="65">
        <v>2293147</v>
      </c>
      <c r="I154" s="16">
        <f t="shared" si="2"/>
        <v>100</v>
      </c>
    </row>
    <row r="155" spans="1:9" ht="16.899999999999999" customHeight="1">
      <c r="B155" s="31"/>
      <c r="C155" s="32"/>
      <c r="D155" s="32"/>
    </row>
    <row r="156" spans="1:9" ht="16.899999999999999" customHeight="1">
      <c r="B156" s="31"/>
      <c r="C156" s="32"/>
      <c r="D156" s="32"/>
    </row>
    <row r="157" spans="1:9" ht="16.899999999999999" customHeight="1">
      <c r="B157" s="31"/>
      <c r="C157" s="32"/>
      <c r="D157" s="32"/>
    </row>
    <row r="158" spans="1:9" ht="16.899999999999999" customHeight="1">
      <c r="B158" s="31"/>
      <c r="C158" s="32"/>
      <c r="D158" s="32"/>
    </row>
    <row r="159" spans="1:9" ht="16.899999999999999" customHeight="1">
      <c r="B159" s="31"/>
      <c r="C159" s="32"/>
      <c r="D159" s="32"/>
    </row>
    <row r="160" spans="1:9" ht="16.899999999999999" customHeight="1">
      <c r="B160" s="31"/>
      <c r="C160" s="32"/>
      <c r="D160" s="32"/>
    </row>
    <row r="161" spans="2:4" ht="16.899999999999999" customHeight="1">
      <c r="B161" s="31"/>
      <c r="C161" s="32"/>
      <c r="D161" s="32"/>
    </row>
    <row r="162" spans="2:4" ht="16.899999999999999" customHeight="1">
      <c r="B162" s="31"/>
      <c r="C162" s="32"/>
      <c r="D162" s="32"/>
    </row>
    <row r="163" spans="2:4" ht="16.899999999999999" customHeight="1">
      <c r="B163" s="31"/>
      <c r="C163" s="32"/>
      <c r="D163" s="32"/>
    </row>
    <row r="164" spans="2:4" ht="16.899999999999999" customHeight="1">
      <c r="B164" s="31"/>
      <c r="C164" s="32"/>
      <c r="D164" s="32"/>
    </row>
    <row r="165" spans="2:4" ht="16.899999999999999" customHeight="1">
      <c r="B165" s="31"/>
    </row>
    <row r="166" spans="2:4" ht="16.899999999999999" customHeight="1">
      <c r="B166" s="31"/>
    </row>
    <row r="167" spans="2:4" ht="16.899999999999999" customHeight="1">
      <c r="B167" s="31"/>
    </row>
    <row r="168" spans="2:4" ht="16.899999999999999" customHeight="1">
      <c r="B168" s="31"/>
    </row>
    <row r="169" spans="2:4" ht="16.899999999999999" customHeight="1">
      <c r="B169" s="31"/>
    </row>
    <row r="170" spans="2:4" ht="16.899999999999999" customHeight="1">
      <c r="B170" s="31"/>
    </row>
    <row r="171" spans="2:4" ht="16.899999999999999" customHeight="1">
      <c r="B171" s="31"/>
    </row>
    <row r="172" spans="2:4" ht="16.899999999999999" customHeight="1">
      <c r="B172" s="31"/>
    </row>
    <row r="173" spans="2:4" ht="16.899999999999999" customHeight="1">
      <c r="B173" s="31"/>
    </row>
    <row r="174" spans="2:4" ht="16.899999999999999" customHeight="1">
      <c r="B174" s="31"/>
    </row>
    <row r="175" spans="2:4" ht="16.899999999999999" customHeight="1">
      <c r="B175" s="31"/>
    </row>
    <row r="176" spans="2:4" ht="16.899999999999999" customHeight="1">
      <c r="B176" s="31"/>
    </row>
    <row r="177" spans="2:2" ht="16.899999999999999" customHeight="1">
      <c r="B177" s="31"/>
    </row>
    <row r="178" spans="2:2" ht="16.899999999999999" customHeight="1">
      <c r="B178" s="31"/>
    </row>
    <row r="179" spans="2:2" ht="16.899999999999999" customHeight="1">
      <c r="B179" s="31"/>
    </row>
    <row r="180" spans="2:2" ht="16.899999999999999" customHeight="1">
      <c r="B180" s="31"/>
    </row>
    <row r="181" spans="2:2" ht="16.899999999999999" customHeight="1">
      <c r="B181" s="31"/>
    </row>
    <row r="182" spans="2:2" ht="16.899999999999999" customHeight="1">
      <c r="B182" s="31"/>
    </row>
    <row r="183" spans="2:2" ht="16.899999999999999" customHeight="1">
      <c r="B183" s="31"/>
    </row>
    <row r="184" spans="2:2" ht="16.899999999999999" customHeight="1">
      <c r="B184" s="31"/>
    </row>
    <row r="185" spans="2:2" ht="16.899999999999999" customHeight="1">
      <c r="B185" s="31"/>
    </row>
    <row r="186" spans="2:2" ht="16.899999999999999" customHeight="1">
      <c r="B186" s="31"/>
    </row>
    <row r="187" spans="2:2" ht="16.899999999999999" customHeight="1">
      <c r="B187" s="31"/>
    </row>
    <row r="188" spans="2:2" ht="16.899999999999999" customHeight="1">
      <c r="B188" s="31"/>
    </row>
    <row r="189" spans="2:2" ht="16.899999999999999" customHeight="1">
      <c r="B189" s="31"/>
    </row>
    <row r="190" spans="2:2" ht="16.899999999999999" customHeight="1">
      <c r="B190" s="31"/>
    </row>
    <row r="191" spans="2:2" ht="16.899999999999999" customHeight="1">
      <c r="B191" s="31"/>
    </row>
    <row r="192" spans="2:2" ht="16.899999999999999" customHeight="1">
      <c r="B192" s="31"/>
    </row>
    <row r="193" spans="2:2" ht="16.899999999999999" customHeight="1">
      <c r="B193" s="31"/>
    </row>
    <row r="194" spans="2:2" ht="16.899999999999999" customHeight="1">
      <c r="B194" s="31"/>
    </row>
    <row r="195" spans="2:2" ht="16.899999999999999" customHeight="1">
      <c r="B195" s="31"/>
    </row>
    <row r="196" spans="2:2" ht="16.899999999999999" customHeight="1">
      <c r="B196" s="31"/>
    </row>
    <row r="197" spans="2:2" ht="16.899999999999999" customHeight="1">
      <c r="B197" s="31"/>
    </row>
    <row r="198" spans="2:2" ht="16.899999999999999" customHeight="1">
      <c r="B198" s="31"/>
    </row>
    <row r="199" spans="2:2" ht="16.899999999999999" customHeight="1">
      <c r="B199" s="31"/>
    </row>
    <row r="200" spans="2:2" ht="16.899999999999999" customHeight="1">
      <c r="B200" s="31"/>
    </row>
    <row r="201" spans="2:2" ht="16.899999999999999" customHeight="1">
      <c r="B201" s="31"/>
    </row>
    <row r="202" spans="2:2" ht="16.899999999999999" customHeight="1">
      <c r="B202" s="31"/>
    </row>
    <row r="203" spans="2:2" ht="16.899999999999999" customHeight="1">
      <c r="B203" s="31"/>
    </row>
    <row r="204" spans="2:2" ht="16.899999999999999" customHeight="1">
      <c r="B204" s="31"/>
    </row>
    <row r="205" spans="2:2" ht="16.899999999999999" customHeight="1">
      <c r="B205" s="31"/>
    </row>
    <row r="206" spans="2:2" ht="16.899999999999999" customHeight="1">
      <c r="B206" s="31"/>
    </row>
    <row r="207" spans="2:2" ht="16.899999999999999" customHeight="1">
      <c r="B207" s="31"/>
    </row>
    <row r="208" spans="2:2" ht="16.899999999999999" customHeight="1">
      <c r="B208" s="31"/>
    </row>
    <row r="209" spans="2:2" ht="16.899999999999999" customHeight="1">
      <c r="B209" s="31"/>
    </row>
    <row r="210" spans="2:2" ht="16.899999999999999" customHeight="1">
      <c r="B210" s="31"/>
    </row>
    <row r="211" spans="2:2" ht="16.899999999999999" customHeight="1">
      <c r="B211" s="31"/>
    </row>
    <row r="212" spans="2:2" ht="16.899999999999999" customHeight="1">
      <c r="B212" s="31"/>
    </row>
    <row r="213" spans="2:2" ht="16.899999999999999" customHeight="1">
      <c r="B213" s="31"/>
    </row>
    <row r="214" spans="2:2" ht="16.899999999999999" customHeight="1">
      <c r="B214" s="31"/>
    </row>
    <row r="215" spans="2:2" ht="16.899999999999999" customHeight="1">
      <c r="B215" s="31"/>
    </row>
    <row r="216" spans="2:2" ht="16.899999999999999" customHeight="1">
      <c r="B216" s="31"/>
    </row>
    <row r="217" spans="2:2" ht="16.899999999999999" customHeight="1">
      <c r="B217" s="31"/>
    </row>
    <row r="218" spans="2:2" ht="16.899999999999999" customHeight="1">
      <c r="B218" s="31"/>
    </row>
    <row r="219" spans="2:2" ht="16.899999999999999" customHeight="1">
      <c r="B219" s="31"/>
    </row>
    <row r="220" spans="2:2" ht="16.899999999999999" customHeight="1">
      <c r="B220" s="31"/>
    </row>
    <row r="221" spans="2:2" ht="16.899999999999999" customHeight="1">
      <c r="B221" s="31"/>
    </row>
    <row r="222" spans="2:2" ht="16.899999999999999" customHeight="1">
      <c r="B222" s="31"/>
    </row>
    <row r="223" spans="2:2" ht="16.899999999999999" customHeight="1">
      <c r="B223" s="31"/>
    </row>
    <row r="224" spans="2:2" ht="16.899999999999999" customHeight="1">
      <c r="B224" s="31"/>
    </row>
    <row r="225" spans="2:2" ht="16.899999999999999" customHeight="1">
      <c r="B225" s="31"/>
    </row>
    <row r="226" spans="2:2" ht="16.899999999999999" customHeight="1">
      <c r="B226" s="31"/>
    </row>
    <row r="227" spans="2:2" ht="16.899999999999999" customHeight="1">
      <c r="B227" s="31"/>
    </row>
    <row r="228" spans="2:2" ht="16.899999999999999" customHeight="1">
      <c r="B228" s="31"/>
    </row>
    <row r="229" spans="2:2" ht="16.899999999999999" customHeight="1">
      <c r="B229" s="31"/>
    </row>
    <row r="230" spans="2:2" ht="16.899999999999999" customHeight="1">
      <c r="B230" s="31"/>
    </row>
    <row r="231" spans="2:2" ht="16.899999999999999" customHeight="1">
      <c r="B231" s="31"/>
    </row>
    <row r="232" spans="2:2" ht="16.899999999999999" customHeight="1">
      <c r="B232" s="31"/>
    </row>
    <row r="233" spans="2:2" ht="16.899999999999999" customHeight="1">
      <c r="B233" s="31"/>
    </row>
    <row r="234" spans="2:2" ht="16.899999999999999" customHeight="1">
      <c r="B234" s="31"/>
    </row>
    <row r="235" spans="2:2" ht="16.899999999999999" customHeight="1">
      <c r="B235" s="31"/>
    </row>
    <row r="236" spans="2:2" ht="16.899999999999999" customHeight="1">
      <c r="B236" s="31"/>
    </row>
    <row r="237" spans="2:2" ht="16.899999999999999" customHeight="1">
      <c r="B237" s="31"/>
    </row>
    <row r="238" spans="2:2" ht="16.899999999999999" customHeight="1">
      <c r="B238" s="31"/>
    </row>
    <row r="239" spans="2:2" ht="16.899999999999999" customHeight="1">
      <c r="B239" s="31"/>
    </row>
    <row r="240" spans="2:2" ht="16.899999999999999" customHeight="1">
      <c r="B240" s="31"/>
    </row>
    <row r="241" spans="2:2" ht="16.899999999999999" customHeight="1">
      <c r="B241" s="31"/>
    </row>
    <row r="242" spans="2:2" ht="16.899999999999999" customHeight="1">
      <c r="B242" s="31"/>
    </row>
    <row r="243" spans="2:2" ht="16.899999999999999" customHeight="1">
      <c r="B243" s="31"/>
    </row>
    <row r="244" spans="2:2" ht="16.899999999999999" customHeight="1">
      <c r="B244" s="31"/>
    </row>
    <row r="245" spans="2:2" ht="16.899999999999999" customHeight="1">
      <c r="B245" s="31"/>
    </row>
    <row r="246" spans="2:2" ht="16.899999999999999" customHeight="1">
      <c r="B246" s="31"/>
    </row>
    <row r="247" spans="2:2" ht="16.899999999999999" customHeight="1">
      <c r="B247" s="31"/>
    </row>
    <row r="248" spans="2:2" ht="16.899999999999999" customHeight="1">
      <c r="B248" s="31"/>
    </row>
    <row r="249" spans="2:2" ht="16.899999999999999" customHeight="1">
      <c r="B249" s="31"/>
    </row>
    <row r="250" spans="2:2" ht="16.899999999999999" customHeight="1">
      <c r="B250" s="31"/>
    </row>
    <row r="251" spans="2:2" ht="16.899999999999999" customHeight="1">
      <c r="B251" s="31"/>
    </row>
    <row r="252" spans="2:2" ht="16.899999999999999" customHeight="1">
      <c r="B252" s="31"/>
    </row>
    <row r="253" spans="2:2" ht="16.899999999999999" customHeight="1">
      <c r="B253" s="31"/>
    </row>
    <row r="254" spans="2:2" ht="16.899999999999999" customHeight="1">
      <c r="B254" s="31"/>
    </row>
    <row r="255" spans="2:2" ht="16.899999999999999" customHeight="1">
      <c r="B255" s="31"/>
    </row>
    <row r="256" spans="2:2" ht="16.899999999999999" customHeight="1">
      <c r="B256" s="31"/>
    </row>
    <row r="257" spans="2:2" ht="16.899999999999999" customHeight="1">
      <c r="B257" s="31"/>
    </row>
    <row r="258" spans="2:2" ht="16.899999999999999" customHeight="1">
      <c r="B258" s="31"/>
    </row>
    <row r="259" spans="2:2" ht="16.899999999999999" customHeight="1">
      <c r="B259" s="31"/>
    </row>
    <row r="260" spans="2:2" ht="16.899999999999999" customHeight="1">
      <c r="B260" s="31"/>
    </row>
    <row r="261" spans="2:2" ht="16.899999999999999" customHeight="1">
      <c r="B261" s="31"/>
    </row>
    <row r="262" spans="2:2" ht="16.899999999999999" customHeight="1">
      <c r="B262" s="31"/>
    </row>
    <row r="263" spans="2:2" ht="16.899999999999999" customHeight="1">
      <c r="B263" s="31"/>
    </row>
    <row r="264" spans="2:2" ht="16.899999999999999" customHeight="1">
      <c r="B264" s="31"/>
    </row>
    <row r="265" spans="2:2" ht="16.899999999999999" customHeight="1">
      <c r="B265" s="31"/>
    </row>
    <row r="266" spans="2:2" ht="16.899999999999999" customHeight="1">
      <c r="B266" s="31"/>
    </row>
    <row r="267" spans="2:2" ht="16.899999999999999" customHeight="1">
      <c r="B267" s="31"/>
    </row>
    <row r="268" spans="2:2" ht="16.899999999999999" customHeight="1">
      <c r="B268" s="31"/>
    </row>
    <row r="269" spans="2:2" ht="16.899999999999999" customHeight="1">
      <c r="B269" s="31"/>
    </row>
    <row r="270" spans="2:2" ht="16.899999999999999" customHeight="1">
      <c r="B270" s="31"/>
    </row>
    <row r="271" spans="2:2" ht="16.899999999999999" customHeight="1">
      <c r="B271" s="31"/>
    </row>
    <row r="272" spans="2:2" ht="16.899999999999999" customHeight="1">
      <c r="B272" s="31"/>
    </row>
    <row r="273" spans="2:2" ht="16.899999999999999" customHeight="1">
      <c r="B273" s="31"/>
    </row>
    <row r="274" spans="2:2" ht="16.899999999999999" customHeight="1">
      <c r="B274" s="31"/>
    </row>
    <row r="275" spans="2:2" ht="16.899999999999999" customHeight="1">
      <c r="B275" s="31"/>
    </row>
    <row r="276" spans="2:2" ht="16.899999999999999" customHeight="1">
      <c r="B276" s="31"/>
    </row>
    <row r="277" spans="2:2" ht="16.899999999999999" customHeight="1">
      <c r="B277" s="31"/>
    </row>
    <row r="278" spans="2:2" ht="16.899999999999999" customHeight="1">
      <c r="B278" s="31"/>
    </row>
    <row r="279" spans="2:2" ht="16.899999999999999" customHeight="1">
      <c r="B279" s="31"/>
    </row>
    <row r="1048318" ht="12.75" customHeight="1"/>
    <row r="1048319" ht="12.75" customHeight="1"/>
    <row r="1048320" ht="12.75" customHeight="1"/>
    <row r="1048321" ht="12.75" customHeight="1"/>
    <row r="1048322" ht="12.75" customHeight="1"/>
    <row r="1048323" ht="12.75" customHeight="1"/>
    <row r="1048324" ht="12.75" customHeight="1"/>
    <row r="1048325" ht="12.75" customHeight="1"/>
    <row r="1048326" ht="12.75" customHeight="1"/>
    <row r="1048327" ht="12.75" customHeight="1"/>
    <row r="1048328" ht="12.75" customHeight="1"/>
  </sheetData>
  <mergeCells count="18">
    <mergeCell ref="E1:I1"/>
    <mergeCell ref="E2:I2"/>
    <mergeCell ref="E3:I3"/>
    <mergeCell ref="E5:I5"/>
    <mergeCell ref="E6:I6"/>
    <mergeCell ref="E7:I7"/>
    <mergeCell ref="E4:I4"/>
    <mergeCell ref="I14:I15"/>
    <mergeCell ref="D14:D15"/>
    <mergeCell ref="E14:E15"/>
    <mergeCell ref="F14:F15"/>
    <mergeCell ref="G14:G15"/>
    <mergeCell ref="H14:H15"/>
    <mergeCell ref="A8:G8"/>
    <mergeCell ref="A9:G13"/>
    <mergeCell ref="A14:A15"/>
    <mergeCell ref="B14:B15"/>
    <mergeCell ref="C14:C15"/>
  </mergeCells>
  <pageMargins left="0.23622047244094491" right="0.23622047244094491" top="0.39370078740157483" bottom="0.74803149606299213" header="0.31496062992125984" footer="0.31496062992125984"/>
  <pageSetup paperSize="9" scale="60" fitToHeight="3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Operator</cp:lastModifiedBy>
  <cp:revision>2</cp:revision>
  <cp:lastPrinted>2025-03-11T08:13:54Z</cp:lastPrinted>
  <dcterms:created xsi:type="dcterms:W3CDTF">2013-12-13T13:09:15Z</dcterms:created>
  <dcterms:modified xsi:type="dcterms:W3CDTF">2025-03-19T07:37:47Z</dcterms:modified>
</cp:coreProperties>
</file>