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7" i="1"/>
  <c r="I157"/>
  <c r="H157"/>
  <c r="G157"/>
  <c r="F156"/>
  <c r="F155"/>
  <c r="F154"/>
  <c r="F153"/>
  <c r="F157" s="1"/>
  <c r="F152"/>
  <c r="J151"/>
  <c r="I150"/>
  <c r="H150"/>
  <c r="F150" s="1"/>
  <c r="G150"/>
  <c r="I149"/>
  <c r="H149"/>
  <c r="F149" s="1"/>
  <c r="G149"/>
  <c r="I148"/>
  <c r="H148"/>
  <c r="F148" s="1"/>
  <c r="G148"/>
  <c r="I147"/>
  <c r="H147"/>
  <c r="F147" s="1"/>
  <c r="G147"/>
  <c r="I146"/>
  <c r="I151" s="1"/>
  <c r="H146"/>
  <c r="F146" s="1"/>
  <c r="F151" s="1"/>
  <c r="G146"/>
  <c r="G151" s="1"/>
  <c r="J145"/>
  <c r="I145"/>
  <c r="H145"/>
  <c r="G145"/>
  <c r="F144"/>
  <c r="F143"/>
  <c r="F142"/>
  <c r="F141"/>
  <c r="F140"/>
  <c r="F139"/>
  <c r="F138"/>
  <c r="F145" s="1"/>
  <c r="J137"/>
  <c r="I137"/>
  <c r="H137"/>
  <c r="G137"/>
  <c r="F136"/>
  <c r="F135"/>
  <c r="F134"/>
  <c r="F133"/>
  <c r="F132"/>
  <c r="F131"/>
  <c r="F137" s="1"/>
  <c r="J128"/>
  <c r="I128"/>
  <c r="H128"/>
  <c r="G128"/>
  <c r="F128" s="1"/>
  <c r="J127"/>
  <c r="I127"/>
  <c r="H127"/>
  <c r="F127" s="1"/>
  <c r="G127"/>
  <c r="J126"/>
  <c r="I126"/>
  <c r="H126"/>
  <c r="G126"/>
  <c r="F126" s="1"/>
  <c r="J125"/>
  <c r="I125"/>
  <c r="H125"/>
  <c r="G125"/>
  <c r="F125"/>
  <c r="J124"/>
  <c r="I124"/>
  <c r="H124"/>
  <c r="G124"/>
  <c r="F124" s="1"/>
  <c r="J123"/>
  <c r="J129" s="1"/>
  <c r="I123"/>
  <c r="H123"/>
  <c r="H129" s="1"/>
  <c r="G123"/>
  <c r="J122"/>
  <c r="I122"/>
  <c r="I129" s="1"/>
  <c r="H122"/>
  <c r="G122"/>
  <c r="G129" s="1"/>
  <c r="J121"/>
  <c r="I121"/>
  <c r="H121"/>
  <c r="G121"/>
  <c r="F120"/>
  <c r="F119"/>
  <c r="F118"/>
  <c r="F117"/>
  <c r="F116"/>
  <c r="F115"/>
  <c r="F121" s="1"/>
  <c r="F114"/>
  <c r="J113"/>
  <c r="I113"/>
  <c r="H113"/>
  <c r="G113"/>
  <c r="F112"/>
  <c r="F111"/>
  <c r="F110"/>
  <c r="F109"/>
  <c r="F108"/>
  <c r="F107"/>
  <c r="F113" s="1"/>
  <c r="F106"/>
  <c r="J105"/>
  <c r="I105"/>
  <c r="H105"/>
  <c r="G105"/>
  <c r="F104"/>
  <c r="F103"/>
  <c r="F102"/>
  <c r="F101"/>
  <c r="F100"/>
  <c r="F99"/>
  <c r="F105" s="1"/>
  <c r="F98"/>
  <c r="J97"/>
  <c r="I97"/>
  <c r="H97"/>
  <c r="G97"/>
  <c r="F96"/>
  <c r="F95"/>
  <c r="F94"/>
  <c r="F93"/>
  <c r="F92"/>
  <c r="F91"/>
  <c r="F97" s="1"/>
  <c r="F90"/>
  <c r="J88"/>
  <c r="I88"/>
  <c r="H88"/>
  <c r="G88"/>
  <c r="F88" s="1"/>
  <c r="J87"/>
  <c r="I87"/>
  <c r="H87"/>
  <c r="F87" s="1"/>
  <c r="G87"/>
  <c r="J86"/>
  <c r="I86"/>
  <c r="H86"/>
  <c r="G86"/>
  <c r="F86" s="1"/>
  <c r="J85"/>
  <c r="I85"/>
  <c r="H85"/>
  <c r="G85"/>
  <c r="F85"/>
  <c r="J84"/>
  <c r="I84"/>
  <c r="H84"/>
  <c r="G84"/>
  <c r="F84" s="1"/>
  <c r="J83"/>
  <c r="J89" s="1"/>
  <c r="I83"/>
  <c r="H83"/>
  <c r="H89" s="1"/>
  <c r="G83"/>
  <c r="J82"/>
  <c r="I82"/>
  <c r="I89" s="1"/>
  <c r="H82"/>
  <c r="G82"/>
  <c r="G89" s="1"/>
  <c r="J81"/>
  <c r="I81"/>
  <c r="H81"/>
  <c r="G81"/>
  <c r="F80"/>
  <c r="F79"/>
  <c r="F78"/>
  <c r="F77"/>
  <c r="F76"/>
  <c r="F75"/>
  <c r="F81" s="1"/>
  <c r="F74"/>
  <c r="J73"/>
  <c r="I73"/>
  <c r="H73"/>
  <c r="G73"/>
  <c r="F72"/>
  <c r="F71"/>
  <c r="F70"/>
  <c r="F69"/>
  <c r="F68"/>
  <c r="F67"/>
  <c r="F73" s="1"/>
  <c r="F66"/>
  <c r="J65"/>
  <c r="I65"/>
  <c r="H65"/>
  <c r="G65"/>
  <c r="F64"/>
  <c r="F63"/>
  <c r="F62"/>
  <c r="F61"/>
  <c r="F60"/>
  <c r="F59"/>
  <c r="F65" s="1"/>
  <c r="F58"/>
  <c r="J57"/>
  <c r="I57"/>
  <c r="H57"/>
  <c r="G57"/>
  <c r="F56"/>
  <c r="F55"/>
  <c r="F54"/>
  <c r="F53"/>
  <c r="F52"/>
  <c r="F51"/>
  <c r="F57" s="1"/>
  <c r="F50"/>
  <c r="J49"/>
  <c r="I49"/>
  <c r="H49"/>
  <c r="G49"/>
  <c r="F48"/>
  <c r="F47"/>
  <c r="F46"/>
  <c r="F45"/>
  <c r="F44"/>
  <c r="F43"/>
  <c r="F49" s="1"/>
  <c r="F42"/>
  <c r="J41"/>
  <c r="I41"/>
  <c r="H41"/>
  <c r="G41"/>
  <c r="F40"/>
  <c r="F39"/>
  <c r="F38"/>
  <c r="F37"/>
  <c r="F36"/>
  <c r="F35"/>
  <c r="F41" s="1"/>
  <c r="F34"/>
  <c r="J33"/>
  <c r="I33"/>
  <c r="F32"/>
  <c r="F31"/>
  <c r="F30"/>
  <c r="F29"/>
  <c r="F28"/>
  <c r="F27"/>
  <c r="F33" s="1"/>
  <c r="F26"/>
  <c r="J24"/>
  <c r="I24"/>
  <c r="H24"/>
  <c r="G24"/>
  <c r="F24" s="1"/>
  <c r="J23"/>
  <c r="I23"/>
  <c r="H23"/>
  <c r="G23"/>
  <c r="F23"/>
  <c r="J22"/>
  <c r="I22"/>
  <c r="H22"/>
  <c r="G22"/>
  <c r="F22" s="1"/>
  <c r="J21"/>
  <c r="I21"/>
  <c r="H21"/>
  <c r="G21"/>
  <c r="F21"/>
  <c r="J20"/>
  <c r="I20"/>
  <c r="H20"/>
  <c r="G20"/>
  <c r="F20" s="1"/>
  <c r="J19"/>
  <c r="I19"/>
  <c r="H19"/>
  <c r="F19" s="1"/>
  <c r="G19"/>
  <c r="J18"/>
  <c r="J25" s="1"/>
  <c r="I18"/>
  <c r="I25" s="1"/>
  <c r="H18"/>
  <c r="H25" s="1"/>
  <c r="G18"/>
  <c r="G25" s="1"/>
  <c r="J16"/>
  <c r="I16"/>
  <c r="H16"/>
  <c r="G16"/>
  <c r="F16" s="1"/>
  <c r="J15"/>
  <c r="I15"/>
  <c r="H15"/>
  <c r="F15" s="1"/>
  <c r="G15"/>
  <c r="J14"/>
  <c r="I14"/>
  <c r="H14"/>
  <c r="G14"/>
  <c r="F14" s="1"/>
  <c r="J13"/>
  <c r="I13"/>
  <c r="H13"/>
  <c r="G13"/>
  <c r="F13"/>
  <c r="J12"/>
  <c r="I12"/>
  <c r="H12"/>
  <c r="G12"/>
  <c r="F12" s="1"/>
  <c r="J11"/>
  <c r="J17" s="1"/>
  <c r="I11"/>
  <c r="H11"/>
  <c r="F11" s="1"/>
  <c r="G11"/>
  <c r="J10"/>
  <c r="I10"/>
  <c r="I17" s="1"/>
  <c r="H10"/>
  <c r="H17" s="1"/>
  <c r="G10"/>
  <c r="G17" s="1"/>
  <c r="F83" l="1"/>
  <c r="F123"/>
  <c r="H151"/>
  <c r="F82"/>
  <c r="F89" s="1"/>
  <c r="F122"/>
  <c r="F129" s="1"/>
  <c r="F10"/>
  <c r="F17" s="1"/>
  <c r="F18"/>
  <c r="F25" s="1"/>
</calcChain>
</file>

<file path=xl/sharedStrings.xml><?xml version="1.0" encoding="utf-8"?>
<sst xmlns="http://schemas.openxmlformats.org/spreadsheetml/2006/main" count="198" uniqueCount="51">
  <si>
    <t>ПЛАН РЕАЛИЗАЦИИ</t>
  </si>
  <si>
    <t>муниципальной программы муниципального образования Волосовское городское поселение</t>
  </si>
  <si>
    <t>Волосовского муниципального района Ленинградской области</t>
  </si>
  <si>
    <t>"Развитие социальной сферы муниципального образования Волосовское городское поселение</t>
  </si>
  <si>
    <t>Волосовского муниципального района Ленинградской области"</t>
  </si>
  <si>
    <t>Наименование подпрограммы, основного мероприятия</t>
  </si>
  <si>
    <t>Ответственный исполнитель (ОИВ), соисполнитель, участник</t>
  </si>
  <si>
    <t>Начало реализации</t>
  </si>
  <si>
    <t>Конец реализации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</si>
  <si>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</si>
  <si>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</si>
  <si>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</si>
  <si>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</si>
  <si>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</si>
  <si>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>Местный бюджет</t>
  </si>
  <si>
    <t>Прочие источники финансирования</t>
  </si>
  <si>
    <t>Муниципальная программа "Развитие социальной сферы муниципального образования Волосовское городское поселение Волосовского муниципального района Ленинградской области"</t>
  </si>
  <si>
    <t>Комитет по городскому хозяйству администрации муниципального образования Волосовский мкуниципальный район Ленинградской области</t>
  </si>
  <si>
    <t>2015</t>
  </si>
  <si>
    <t>2016</t>
  </si>
  <si>
    <t>2017</t>
  </si>
  <si>
    <t>2018</t>
  </si>
  <si>
    <t>2019</t>
  </si>
  <si>
    <t>2020</t>
  </si>
  <si>
    <t>2021</t>
  </si>
  <si>
    <t>Итого</t>
  </si>
  <si>
    <t>Подпрограмма "Развитие культуры Волосовского городского поселения"</t>
  </si>
  <si>
    <t>Развитие учреждений культурно-досуговой деятельности</t>
  </si>
  <si>
    <t>Руководители муниципальных учреждений культуры</t>
  </si>
  <si>
    <t>Расходы на обеспечение деятельности муниципальных учреждений культуры</t>
  </si>
  <si>
    <t>Руководитель муниципального учреждения культуры</t>
  </si>
  <si>
    <t xml:space="preserve"> Расходы на обеспечение деятельности муниципальных учреждений культуры в части содержания библиотечных отделов (секторов)</t>
  </si>
  <si>
    <t xml:space="preserve"> Расходы на обеспечение деятельности муниципальных учреждений культуры в части содержания музеев (отделов, секторов)</t>
  </si>
  <si>
    <t xml:space="preserve"> Расходы на организацию и проведение культурно-досуговых меропритяий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</si>
  <si>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</si>
  <si>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Комитет по городскому хозяйству, руководители муниципальных учреждений культуры</t>
  </si>
  <si>
    <t>Мероприяти на реализацию Национального проекта "Культура"-Приобретение передвижного многофункционального культурного центра (автоклуб)</t>
  </si>
  <si>
    <t>Подпрограмма "Развитие физической культуры и спорта Волосовского городского поселения"</t>
  </si>
  <si>
    <t>Мероприятия по созданию условий для занятий физической культурой и спортом среди различных групп населения</t>
  </si>
  <si>
    <t>Сектор по общим и социальным вопросам Комитета по городскому хозяйству, руководители муниципальных учреждений культуры</t>
  </si>
  <si>
    <t>Расходы на обеспечение участия команд поселения в районных, областных и всероссийских соревнованиях</t>
  </si>
  <si>
    <t>Мероприятия по укреплению материально-технической базы</t>
  </si>
  <si>
    <t>Строительство и реконструкция спортивных объектов поселения</t>
  </si>
  <si>
    <t>Сектор по общим и социальным вопросам Комитета по городскому хозяйству, директор МКУК "ГДЦ "Родник"</t>
  </si>
  <si>
    <t>Подпрограмма "Развитие молодежной политики в Волосовском городском поселении"</t>
  </si>
  <si>
    <t>Расходы по организационно-воспитательной работе с молодежью</t>
  </si>
  <si>
    <t>Сектор по общим и социальным вопросам Комитета по городскому хозяйству, руководители муниципальных учреждений культуры, общественные объединения поселения</t>
  </si>
  <si>
    <t>Проведение мероприятий для детей и молодежи</t>
  </si>
  <si>
    <t>Подпрограмма "Профилактика правонарушений в Волосовском городском поселении"</t>
  </si>
  <si>
    <t>Проведение мероприятий</t>
  </si>
  <si>
    <t>Сектор по общим и социальным вопросам Комитета по городскому хозяйству, руководители муниципальных учреждений культуры, общественные объединения поселения, координационный совет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</si>
</sst>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4" xfId="0" applyBorder="1"/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>
      <selection activeCell="A146" sqref="A146:A149"/>
    </sheetView>
  </sheetViews>
  <sheetFormatPr defaultRowHeight="15"/>
  <cols>
    <col min="1" max="1" width="23.85546875" customWidth="1"/>
    <col min="2" max="2" width="30.42578125" customWidth="1"/>
    <col min="3" max="3" width="11.5703125" customWidth="1"/>
    <col min="4" max="4" width="12.28515625" customWidth="1"/>
    <col min="5" max="5" width="11.7109375" customWidth="1"/>
    <col min="6" max="6" width="10.85546875" customWidth="1"/>
    <col min="7" max="7" width="11.42578125" customWidth="1"/>
    <col min="8" max="8" width="13.42578125" customWidth="1"/>
    <col min="9" max="9" width="12" customWidth="1"/>
    <col min="10" max="10" width="15.42578125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ht="8.25" customHeight="1">
      <c r="A6" s="3"/>
      <c r="B6" s="3"/>
      <c r="C6" s="3"/>
      <c r="D6" s="3"/>
      <c r="E6" s="3"/>
      <c r="F6" s="3"/>
      <c r="G6" s="3"/>
      <c r="H6" s="3"/>
      <c r="I6" s="4"/>
      <c r="J6" s="3"/>
    </row>
    <row r="7" spans="1:10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 t="s">
        <v>10</v>
      </c>
      <c r="G7" s="5"/>
      <c r="H7" s="5"/>
      <c r="I7" s="5"/>
      <c r="J7" s="5"/>
    </row>
    <row r="8" spans="1:10" ht="52.5" customHeight="1">
      <c r="A8" s="5"/>
      <c r="B8" s="5"/>
      <c r="C8" s="7"/>
      <c r="D8" s="5"/>
      <c r="E8" s="5"/>
      <c r="F8" s="8" t="s">
        <v>11</v>
      </c>
      <c r="G8" s="8" t="s">
        <v>12</v>
      </c>
      <c r="H8" s="8" t="s">
        <v>13</v>
      </c>
      <c r="I8" s="9" t="s">
        <v>14</v>
      </c>
      <c r="J8" s="8" t="s">
        <v>15</v>
      </c>
    </row>
    <row r="9" spans="1:10" ht="12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  <c r="J9" s="10">
        <v>10</v>
      </c>
    </row>
    <row r="10" spans="1:10">
      <c r="A10" s="12" t="s">
        <v>16</v>
      </c>
      <c r="B10" s="13" t="s">
        <v>17</v>
      </c>
      <c r="C10" s="14">
        <v>2015</v>
      </c>
      <c r="D10" s="14">
        <v>2021</v>
      </c>
      <c r="E10" s="15" t="s">
        <v>18</v>
      </c>
      <c r="F10" s="16">
        <f t="shared" ref="F10:F16" si="0">SUM(G10:J10)</f>
        <v>34421.5</v>
      </c>
      <c r="G10" s="16">
        <f t="shared" ref="G10:J16" si="1">SUM(G18+G82+G122)</f>
        <v>328.3</v>
      </c>
      <c r="H10" s="16">
        <f t="shared" si="1"/>
        <v>8546.7000000000007</v>
      </c>
      <c r="I10" s="16">
        <f t="shared" si="1"/>
        <v>25546.5</v>
      </c>
      <c r="J10" s="17">
        <f t="shared" si="1"/>
        <v>0</v>
      </c>
    </row>
    <row r="11" spans="1:10">
      <c r="A11" s="18"/>
      <c r="B11" s="19"/>
      <c r="C11" s="14"/>
      <c r="D11" s="14"/>
      <c r="E11" s="15" t="s">
        <v>19</v>
      </c>
      <c r="F11" s="16">
        <f t="shared" si="0"/>
        <v>30680</v>
      </c>
      <c r="G11" s="16">
        <f t="shared" si="1"/>
        <v>17.7</v>
      </c>
      <c r="H11" s="16">
        <f t="shared" si="1"/>
        <v>5167.2</v>
      </c>
      <c r="I11" s="16">
        <f t="shared" si="1"/>
        <v>25495.1</v>
      </c>
      <c r="J11" s="17">
        <f t="shared" si="1"/>
        <v>0</v>
      </c>
    </row>
    <row r="12" spans="1:10">
      <c r="A12" s="18"/>
      <c r="B12" s="19"/>
      <c r="C12" s="14"/>
      <c r="D12" s="14"/>
      <c r="E12" s="20" t="s">
        <v>20</v>
      </c>
      <c r="F12" s="16">
        <f t="shared" si="0"/>
        <v>83151.599999999991</v>
      </c>
      <c r="G12" s="16">
        <f t="shared" si="1"/>
        <v>65.2</v>
      </c>
      <c r="H12" s="16">
        <f t="shared" si="1"/>
        <v>50899.7</v>
      </c>
      <c r="I12" s="16">
        <f t="shared" si="1"/>
        <v>32186.699999999997</v>
      </c>
      <c r="J12" s="16">
        <f t="shared" si="1"/>
        <v>0</v>
      </c>
    </row>
    <row r="13" spans="1:10">
      <c r="A13" s="18"/>
      <c r="B13" s="19"/>
      <c r="C13" s="14"/>
      <c r="D13" s="14"/>
      <c r="E13" s="20" t="s">
        <v>21</v>
      </c>
      <c r="F13" s="16">
        <f t="shared" si="0"/>
        <v>38498.6</v>
      </c>
      <c r="G13" s="16">
        <f t="shared" si="1"/>
        <v>18.600000000000001</v>
      </c>
      <c r="H13" s="16">
        <f t="shared" si="1"/>
        <v>9447</v>
      </c>
      <c r="I13" s="16">
        <f t="shared" si="1"/>
        <v>24033</v>
      </c>
      <c r="J13" s="16">
        <f t="shared" si="1"/>
        <v>5000</v>
      </c>
    </row>
    <row r="14" spans="1:10" ht="12.75" customHeight="1">
      <c r="A14" s="18"/>
      <c r="B14" s="19"/>
      <c r="C14" s="14"/>
      <c r="D14" s="14"/>
      <c r="E14" s="20" t="s">
        <v>22</v>
      </c>
      <c r="F14" s="16">
        <f t="shared" si="0"/>
        <v>48910.7</v>
      </c>
      <c r="G14" s="16">
        <f t="shared" si="1"/>
        <v>6000</v>
      </c>
      <c r="H14" s="16">
        <f t="shared" si="1"/>
        <v>9209.1999999999989</v>
      </c>
      <c r="I14" s="16">
        <f t="shared" si="1"/>
        <v>33584</v>
      </c>
      <c r="J14" s="16">
        <f t="shared" si="1"/>
        <v>117.5</v>
      </c>
    </row>
    <row r="15" spans="1:10" ht="33" customHeight="1">
      <c r="A15" s="21"/>
      <c r="B15" s="19"/>
      <c r="C15" s="14"/>
      <c r="D15" s="14"/>
      <c r="E15" s="15" t="s">
        <v>23</v>
      </c>
      <c r="F15" s="16">
        <f t="shared" si="0"/>
        <v>37833.699999999997</v>
      </c>
      <c r="G15" s="16">
        <f t="shared" si="1"/>
        <v>0</v>
      </c>
      <c r="H15" s="16">
        <f t="shared" si="1"/>
        <v>7326.5</v>
      </c>
      <c r="I15" s="16">
        <f t="shared" si="1"/>
        <v>30507.200000000001</v>
      </c>
      <c r="J15" s="17">
        <f t="shared" si="1"/>
        <v>0</v>
      </c>
    </row>
    <row r="16" spans="1:10" ht="12.75" customHeight="1">
      <c r="A16" s="22"/>
      <c r="B16" s="19"/>
      <c r="C16" s="14"/>
      <c r="D16" s="14"/>
      <c r="E16" s="15" t="s">
        <v>24</v>
      </c>
      <c r="F16" s="16">
        <f t="shared" si="0"/>
        <v>36852.100000000006</v>
      </c>
      <c r="G16" s="16">
        <f t="shared" si="1"/>
        <v>0</v>
      </c>
      <c r="H16" s="16">
        <f t="shared" si="1"/>
        <v>7326.5</v>
      </c>
      <c r="I16" s="16">
        <f t="shared" si="1"/>
        <v>29525.600000000002</v>
      </c>
      <c r="J16" s="16">
        <f t="shared" si="1"/>
        <v>0</v>
      </c>
    </row>
    <row r="17" spans="1:10" ht="12.75" customHeight="1">
      <c r="A17" s="23" t="s">
        <v>25</v>
      </c>
      <c r="B17" s="24"/>
      <c r="C17" s="14"/>
      <c r="D17" s="14"/>
      <c r="E17" s="14"/>
      <c r="F17" s="16">
        <f>SUM(F10:F16)</f>
        <v>310348.19999999995</v>
      </c>
      <c r="G17" s="16">
        <f>SUM(G10:G16)</f>
        <v>6429.8</v>
      </c>
      <c r="H17" s="16">
        <f>SUM(H10:H16)</f>
        <v>97922.8</v>
      </c>
      <c r="I17" s="16">
        <f>SUM(I10:I16)</f>
        <v>200878.1</v>
      </c>
      <c r="J17" s="16">
        <f>SUM(J10:J16)</f>
        <v>5117.5</v>
      </c>
    </row>
    <row r="18" spans="1:10">
      <c r="A18" s="25" t="s">
        <v>26</v>
      </c>
      <c r="B18" s="25"/>
      <c r="C18" s="26"/>
      <c r="D18" s="26"/>
      <c r="E18" s="27" t="s">
        <v>18</v>
      </c>
      <c r="F18" s="28">
        <f t="shared" ref="F18:F23" si="2">SUM(G18:J18)</f>
        <v>33409.300000000003</v>
      </c>
      <c r="G18" s="28">
        <f t="shared" ref="G18:J24" si="3">SUM(G26+G34+G42+G50+G58+G66)</f>
        <v>328.3</v>
      </c>
      <c r="H18" s="28">
        <f t="shared" si="3"/>
        <v>8546.7000000000007</v>
      </c>
      <c r="I18" s="28">
        <f t="shared" si="3"/>
        <v>24534.3</v>
      </c>
      <c r="J18" s="29">
        <f t="shared" si="3"/>
        <v>0</v>
      </c>
    </row>
    <row r="19" spans="1:10">
      <c r="A19" s="30"/>
      <c r="B19" s="30"/>
      <c r="C19" s="26"/>
      <c r="D19" s="27"/>
      <c r="E19" s="27" t="s">
        <v>19</v>
      </c>
      <c r="F19" s="28">
        <f t="shared" si="2"/>
        <v>29409.599999999999</v>
      </c>
      <c r="G19" s="28">
        <f t="shared" si="3"/>
        <v>17.7</v>
      </c>
      <c r="H19" s="28">
        <f t="shared" si="3"/>
        <v>4984</v>
      </c>
      <c r="I19" s="28">
        <f t="shared" si="3"/>
        <v>24407.899999999998</v>
      </c>
      <c r="J19" s="29">
        <f t="shared" si="3"/>
        <v>0</v>
      </c>
    </row>
    <row r="20" spans="1:10" ht="12.75" customHeight="1">
      <c r="A20" s="30"/>
      <c r="B20" s="30"/>
      <c r="C20" s="26"/>
      <c r="D20" s="27"/>
      <c r="E20" s="31" t="s">
        <v>20</v>
      </c>
      <c r="F20" s="28">
        <f t="shared" si="2"/>
        <v>32817.399999999994</v>
      </c>
      <c r="G20" s="28">
        <f t="shared" si="3"/>
        <v>65.2</v>
      </c>
      <c r="H20" s="28">
        <f t="shared" si="3"/>
        <v>6997.7</v>
      </c>
      <c r="I20" s="28">
        <f t="shared" si="3"/>
        <v>25754.499999999996</v>
      </c>
      <c r="J20" s="28">
        <f t="shared" si="3"/>
        <v>0</v>
      </c>
    </row>
    <row r="21" spans="1:10">
      <c r="A21" s="30"/>
      <c r="B21" s="30"/>
      <c r="C21" s="26"/>
      <c r="D21" s="27"/>
      <c r="E21" s="31" t="s">
        <v>21</v>
      </c>
      <c r="F21" s="28">
        <f t="shared" si="2"/>
        <v>37527.800000000003</v>
      </c>
      <c r="G21" s="28">
        <f t="shared" si="3"/>
        <v>18.600000000000001</v>
      </c>
      <c r="H21" s="28">
        <f t="shared" si="3"/>
        <v>9255.7000000000007</v>
      </c>
      <c r="I21" s="28">
        <f t="shared" si="3"/>
        <v>23253.5</v>
      </c>
      <c r="J21" s="28">
        <f t="shared" si="3"/>
        <v>5000</v>
      </c>
    </row>
    <row r="22" spans="1:10" ht="12.75" customHeight="1">
      <c r="A22" s="30"/>
      <c r="B22" s="30"/>
      <c r="C22" s="26"/>
      <c r="D22" s="27"/>
      <c r="E22" s="31" t="s">
        <v>22</v>
      </c>
      <c r="F22" s="28">
        <f t="shared" si="2"/>
        <v>45418.1</v>
      </c>
      <c r="G22" s="28">
        <f>SUM(G30+G38+G46+G54+G62+G70+G78)</f>
        <v>6000</v>
      </c>
      <c r="H22" s="28">
        <f>SUM(H30+H38+H46+H54+H62+H70+H81)</f>
        <v>6960.2999999999993</v>
      </c>
      <c r="I22" s="28">
        <f>SUM(I30+I38+I46+I54+I62+I70+I78)</f>
        <v>32340.3</v>
      </c>
      <c r="J22" s="28">
        <f>SUM(J30+J38+J46+J54+J62+J70+J78)</f>
        <v>117.5</v>
      </c>
    </row>
    <row r="23" spans="1:10" ht="12.75" customHeight="1">
      <c r="A23" s="32"/>
      <c r="B23" s="30"/>
      <c r="C23" s="26"/>
      <c r="D23" s="27"/>
      <c r="E23" s="27" t="s">
        <v>23</v>
      </c>
      <c r="F23" s="28">
        <f t="shared" si="2"/>
        <v>36533.699999999997</v>
      </c>
      <c r="G23" s="28">
        <f t="shared" si="3"/>
        <v>0</v>
      </c>
      <c r="H23" s="28">
        <f t="shared" si="3"/>
        <v>7131.2</v>
      </c>
      <c r="I23" s="28">
        <f t="shared" si="3"/>
        <v>29402.5</v>
      </c>
      <c r="J23" s="28">
        <f t="shared" si="3"/>
        <v>0</v>
      </c>
    </row>
    <row r="24" spans="1:10">
      <c r="A24" s="33"/>
      <c r="B24" s="30"/>
      <c r="C24" s="26"/>
      <c r="D24" s="27"/>
      <c r="E24" s="27" t="s">
        <v>24</v>
      </c>
      <c r="F24" s="28">
        <f>SUM(G24:J24)</f>
        <v>35552.1</v>
      </c>
      <c r="G24" s="28">
        <f t="shared" si="3"/>
        <v>0</v>
      </c>
      <c r="H24" s="28">
        <f t="shared" si="3"/>
        <v>7131.2</v>
      </c>
      <c r="I24" s="28">
        <f t="shared" si="3"/>
        <v>28420.9</v>
      </c>
      <c r="J24" s="29">
        <f t="shared" si="3"/>
        <v>0</v>
      </c>
    </row>
    <row r="25" spans="1:10" ht="12" customHeight="1">
      <c r="A25" s="26" t="s">
        <v>25</v>
      </c>
      <c r="B25" s="32"/>
      <c r="C25" s="26"/>
      <c r="D25" s="27"/>
      <c r="E25" s="27"/>
      <c r="F25" s="28">
        <f>SUM(F18:F24)</f>
        <v>250667.99999999997</v>
      </c>
      <c r="G25" s="28">
        <f>SUM(G18:G24)</f>
        <v>6429.8</v>
      </c>
      <c r="H25" s="28">
        <f>SUM(H18:H24)</f>
        <v>51006.799999999996</v>
      </c>
      <c r="I25" s="28">
        <f>SUM(I18:I24)</f>
        <v>188113.9</v>
      </c>
      <c r="J25" s="28">
        <f>SUM(J18:J24)</f>
        <v>5117.5</v>
      </c>
    </row>
    <row r="26" spans="1:10">
      <c r="A26" s="6" t="s">
        <v>27</v>
      </c>
      <c r="B26" s="6" t="s">
        <v>28</v>
      </c>
      <c r="C26" s="34"/>
      <c r="D26" s="35"/>
      <c r="E26" s="35" t="s">
        <v>18</v>
      </c>
      <c r="F26" s="36">
        <f t="shared" ref="F26:F31" si="4">SUM(G26:J26)</f>
        <v>8518.7000000000007</v>
      </c>
      <c r="G26" s="36">
        <v>312.5</v>
      </c>
      <c r="H26" s="36">
        <v>4132.6000000000004</v>
      </c>
      <c r="I26" s="36">
        <v>4073.6</v>
      </c>
      <c r="J26" s="37"/>
    </row>
    <row r="27" spans="1:10">
      <c r="A27" s="38"/>
      <c r="B27" s="38"/>
      <c r="C27" s="34"/>
      <c r="D27" s="35"/>
      <c r="E27" s="39" t="s">
        <v>19</v>
      </c>
      <c r="F27" s="36">
        <f t="shared" si="4"/>
        <v>5905.8</v>
      </c>
      <c r="G27" s="36"/>
      <c r="H27" s="36">
        <v>2905.8</v>
      </c>
      <c r="I27" s="36">
        <v>3000</v>
      </c>
      <c r="J27" s="36"/>
    </row>
    <row r="28" spans="1:10">
      <c r="A28" s="38"/>
      <c r="B28" s="38"/>
      <c r="C28" s="34"/>
      <c r="D28" s="35"/>
      <c r="E28" s="39" t="s">
        <v>20</v>
      </c>
      <c r="F28" s="36">
        <f t="shared" si="4"/>
        <v>3865.3</v>
      </c>
      <c r="G28" s="36"/>
      <c r="H28" s="36">
        <v>1932.6</v>
      </c>
      <c r="I28" s="36">
        <v>1932.7</v>
      </c>
      <c r="J28" s="36"/>
    </row>
    <row r="29" spans="1:10">
      <c r="A29" s="38"/>
      <c r="B29" s="38"/>
      <c r="C29" s="34"/>
      <c r="D29" s="35"/>
      <c r="E29" s="39" t="s">
        <v>21</v>
      </c>
      <c r="F29" s="36">
        <f t="shared" si="4"/>
        <v>0</v>
      </c>
      <c r="G29" s="36"/>
      <c r="H29" s="36"/>
      <c r="I29" s="36">
        <v>0</v>
      </c>
      <c r="J29" s="36"/>
    </row>
    <row r="30" spans="1:10" ht="12.75" customHeight="1">
      <c r="A30" s="38"/>
      <c r="B30" s="38"/>
      <c r="C30" s="34"/>
      <c r="D30" s="35"/>
      <c r="E30" s="39" t="s">
        <v>22</v>
      </c>
      <c r="F30" s="36">
        <f t="shared" si="4"/>
        <v>0</v>
      </c>
      <c r="G30" s="36"/>
      <c r="H30" s="36"/>
      <c r="I30" s="36">
        <v>0</v>
      </c>
      <c r="J30" s="36"/>
    </row>
    <row r="31" spans="1:10">
      <c r="A31" s="7"/>
      <c r="B31" s="38"/>
      <c r="C31" s="34"/>
      <c r="D31" s="35"/>
      <c r="E31" s="35" t="s">
        <v>23</v>
      </c>
      <c r="F31" s="36">
        <f t="shared" si="4"/>
        <v>2000</v>
      </c>
      <c r="G31" s="36"/>
      <c r="H31" s="36"/>
      <c r="I31" s="36">
        <v>2000</v>
      </c>
      <c r="J31" s="37"/>
    </row>
    <row r="32" spans="1:10" ht="13.5" customHeight="1">
      <c r="A32" s="40"/>
      <c r="B32" s="38"/>
      <c r="C32" s="34"/>
      <c r="D32" s="35"/>
      <c r="E32" s="35" t="s">
        <v>24</v>
      </c>
      <c r="F32" s="36">
        <f>SUM(G32:J32)</f>
        <v>0</v>
      </c>
      <c r="G32" s="36"/>
      <c r="H32" s="36"/>
      <c r="I32" s="36">
        <v>0</v>
      </c>
      <c r="J32" s="37"/>
    </row>
    <row r="33" spans="1:10" ht="11.25" customHeight="1">
      <c r="A33" s="34" t="s">
        <v>25</v>
      </c>
      <c r="B33" s="7"/>
      <c r="C33" s="34"/>
      <c r="D33" s="35"/>
      <c r="E33" s="35"/>
      <c r="F33" s="36">
        <f>SUM(F26:F31)</f>
        <v>20289.8</v>
      </c>
      <c r="G33" s="36"/>
      <c r="H33" s="36"/>
      <c r="I33" s="36">
        <f>SUM(I26:I31)</f>
        <v>11006.300000000001</v>
      </c>
      <c r="J33" s="37">
        <f>SUM(J26:J31)</f>
        <v>0</v>
      </c>
    </row>
    <row r="34" spans="1:10">
      <c r="A34" s="6" t="s">
        <v>29</v>
      </c>
      <c r="B34" s="6" t="s">
        <v>30</v>
      </c>
      <c r="C34" s="34"/>
      <c r="D34" s="35"/>
      <c r="E34" s="35" t="s">
        <v>18</v>
      </c>
      <c r="F34" s="36">
        <f t="shared" ref="F34:F39" si="5">SUM(G34:J34)</f>
        <v>12940.5</v>
      </c>
      <c r="G34" s="36"/>
      <c r="H34" s="36"/>
      <c r="I34" s="36">
        <v>12940.5</v>
      </c>
      <c r="J34" s="37"/>
    </row>
    <row r="35" spans="1:10">
      <c r="A35" s="38"/>
      <c r="B35" s="38"/>
      <c r="C35" s="34"/>
      <c r="D35" s="35"/>
      <c r="E35" s="35" t="s">
        <v>19</v>
      </c>
      <c r="F35" s="36">
        <f t="shared" si="5"/>
        <v>13278.7</v>
      </c>
      <c r="G35" s="36"/>
      <c r="H35" s="36"/>
      <c r="I35" s="36">
        <v>13278.7</v>
      </c>
      <c r="J35" s="37"/>
    </row>
    <row r="36" spans="1:10">
      <c r="A36" s="38"/>
      <c r="B36" s="38"/>
      <c r="C36" s="34"/>
      <c r="D36" s="35"/>
      <c r="E36" s="39" t="s">
        <v>20</v>
      </c>
      <c r="F36" s="36">
        <f t="shared" si="5"/>
        <v>16525.099999999999</v>
      </c>
      <c r="G36" s="36"/>
      <c r="H36" s="36"/>
      <c r="I36" s="36">
        <v>16525.099999999999</v>
      </c>
      <c r="J36" s="36"/>
    </row>
    <row r="37" spans="1:10">
      <c r="A37" s="38"/>
      <c r="B37" s="38"/>
      <c r="C37" s="34"/>
      <c r="D37" s="35"/>
      <c r="E37" s="39" t="s">
        <v>21</v>
      </c>
      <c r="F37" s="36">
        <f t="shared" si="5"/>
        <v>21228.400000000001</v>
      </c>
      <c r="G37" s="36"/>
      <c r="H37" s="36">
        <v>2879.8</v>
      </c>
      <c r="I37" s="36">
        <v>13348.6</v>
      </c>
      <c r="J37" s="36">
        <v>5000</v>
      </c>
    </row>
    <row r="38" spans="1:10">
      <c r="A38" s="38"/>
      <c r="B38" s="38"/>
      <c r="C38" s="34"/>
      <c r="D38" s="35"/>
      <c r="E38" s="39" t="s">
        <v>22</v>
      </c>
      <c r="F38" s="36">
        <f t="shared" si="5"/>
        <v>13302.9</v>
      </c>
      <c r="G38" s="36"/>
      <c r="H38" s="36"/>
      <c r="I38" s="36">
        <v>13302.9</v>
      </c>
      <c r="J38" s="36"/>
    </row>
    <row r="39" spans="1:10">
      <c r="A39" s="7"/>
      <c r="B39" s="38"/>
      <c r="C39" s="34"/>
      <c r="D39" s="35"/>
      <c r="E39" s="35" t="s">
        <v>23</v>
      </c>
      <c r="F39" s="36">
        <f t="shared" si="5"/>
        <v>16147.6</v>
      </c>
      <c r="G39" s="36"/>
      <c r="H39" s="36"/>
      <c r="I39" s="36">
        <v>16147.6</v>
      </c>
      <c r="J39" s="37"/>
    </row>
    <row r="40" spans="1:10">
      <c r="A40" s="40"/>
      <c r="B40" s="38"/>
      <c r="C40" s="34"/>
      <c r="D40" s="35"/>
      <c r="E40" s="35" t="s">
        <v>24</v>
      </c>
      <c r="F40" s="36">
        <f>SUM(G40:J40)</f>
        <v>16996</v>
      </c>
      <c r="G40" s="36"/>
      <c r="H40" s="36"/>
      <c r="I40" s="36">
        <v>16996</v>
      </c>
      <c r="J40" s="37"/>
    </row>
    <row r="41" spans="1:10">
      <c r="A41" s="34" t="s">
        <v>25</v>
      </c>
      <c r="B41" s="7"/>
      <c r="C41" s="34"/>
      <c r="D41" s="35"/>
      <c r="E41" s="35"/>
      <c r="F41" s="36">
        <f>SUM(F34:F40)</f>
        <v>110419.20000000001</v>
      </c>
      <c r="G41" s="36">
        <f>SUM(G34:G40)</f>
        <v>0</v>
      </c>
      <c r="H41" s="36">
        <f>SUM(H34:H40)</f>
        <v>2879.8</v>
      </c>
      <c r="I41" s="36">
        <f>SUM(I34:I40)</f>
        <v>102539.40000000001</v>
      </c>
      <c r="J41" s="36">
        <f>SUM(J34:J40)</f>
        <v>5000</v>
      </c>
    </row>
    <row r="42" spans="1:10">
      <c r="A42" s="6" t="s">
        <v>31</v>
      </c>
      <c r="B42" s="6" t="s">
        <v>30</v>
      </c>
      <c r="C42" s="34"/>
      <c r="D42" s="35"/>
      <c r="E42" s="35" t="s">
        <v>18</v>
      </c>
      <c r="F42" s="36">
        <f t="shared" ref="F42:F47" si="6">SUM(G42:J42)</f>
        <v>3152.9</v>
      </c>
      <c r="G42" s="36">
        <v>15.8</v>
      </c>
      <c r="H42" s="36">
        <v>131.1</v>
      </c>
      <c r="I42" s="36">
        <v>3006</v>
      </c>
      <c r="J42" s="37"/>
    </row>
    <row r="43" spans="1:10">
      <c r="A43" s="38"/>
      <c r="B43" s="38"/>
      <c r="C43" s="34"/>
      <c r="D43" s="35"/>
      <c r="E43" s="35" t="s">
        <v>19</v>
      </c>
      <c r="F43" s="36">
        <f t="shared" si="6"/>
        <v>3009.2</v>
      </c>
      <c r="G43" s="36">
        <v>17.7</v>
      </c>
      <c r="H43" s="36">
        <v>131.5</v>
      </c>
      <c r="I43" s="36">
        <v>2860</v>
      </c>
      <c r="J43" s="37"/>
    </row>
    <row r="44" spans="1:10">
      <c r="A44" s="38"/>
      <c r="B44" s="38"/>
      <c r="C44" s="34"/>
      <c r="D44" s="35"/>
      <c r="E44" s="39" t="s">
        <v>20</v>
      </c>
      <c r="F44" s="36">
        <f t="shared" si="6"/>
        <v>3075.1000000000004</v>
      </c>
      <c r="G44" s="36">
        <v>65.2</v>
      </c>
      <c r="H44" s="36">
        <v>145.1</v>
      </c>
      <c r="I44" s="36">
        <v>2864.8</v>
      </c>
      <c r="J44" s="36"/>
    </row>
    <row r="45" spans="1:10">
      <c r="A45" s="38"/>
      <c r="B45" s="38"/>
      <c r="C45" s="34"/>
      <c r="D45" s="35"/>
      <c r="E45" s="39" t="s">
        <v>21</v>
      </c>
      <c r="F45" s="36">
        <f t="shared" si="6"/>
        <v>2512.9</v>
      </c>
      <c r="G45" s="36">
        <v>18.600000000000001</v>
      </c>
      <c r="H45" s="36">
        <v>530.29999999999995</v>
      </c>
      <c r="I45" s="36">
        <v>1964</v>
      </c>
      <c r="J45" s="36"/>
    </row>
    <row r="46" spans="1:10">
      <c r="A46" s="38"/>
      <c r="B46" s="38"/>
      <c r="C46" s="34"/>
      <c r="D46" s="35"/>
      <c r="E46" s="39" t="s">
        <v>22</v>
      </c>
      <c r="F46" s="36">
        <f t="shared" si="6"/>
        <v>3555</v>
      </c>
      <c r="G46" s="36"/>
      <c r="H46" s="36">
        <v>256.39999999999998</v>
      </c>
      <c r="I46" s="36">
        <v>3298.6</v>
      </c>
      <c r="J46" s="36"/>
    </row>
    <row r="47" spans="1:10">
      <c r="A47" s="7"/>
      <c r="B47" s="38"/>
      <c r="C47" s="34"/>
      <c r="D47" s="35"/>
      <c r="E47" s="35" t="s">
        <v>23</v>
      </c>
      <c r="F47" s="36">
        <f t="shared" si="6"/>
        <v>4567.3</v>
      </c>
      <c r="G47" s="36"/>
      <c r="H47" s="36">
        <v>427.3</v>
      </c>
      <c r="I47" s="36">
        <v>4140</v>
      </c>
      <c r="J47" s="37"/>
    </row>
    <row r="48" spans="1:10">
      <c r="A48" s="40"/>
      <c r="B48" s="38"/>
      <c r="C48" s="34"/>
      <c r="D48" s="35"/>
      <c r="E48" s="35" t="s">
        <v>24</v>
      </c>
      <c r="F48" s="36">
        <f>SUM(G48:J48)</f>
        <v>4697.3</v>
      </c>
      <c r="G48" s="36"/>
      <c r="H48" s="36">
        <v>427.3</v>
      </c>
      <c r="I48" s="36">
        <v>4270</v>
      </c>
      <c r="J48" s="37"/>
    </row>
    <row r="49" spans="1:10">
      <c r="A49" s="34" t="s">
        <v>25</v>
      </c>
      <c r="B49" s="7"/>
      <c r="C49" s="34"/>
      <c r="D49" s="35"/>
      <c r="E49" s="35"/>
      <c r="F49" s="36">
        <f>SUM(F42:F48)</f>
        <v>24569.7</v>
      </c>
      <c r="G49" s="36">
        <f>SUM(G42:G48)</f>
        <v>117.30000000000001</v>
      </c>
      <c r="H49" s="36">
        <f>SUM(H42:H48)</f>
        <v>2049</v>
      </c>
      <c r="I49" s="36">
        <f>SUM(I42:I48)</f>
        <v>22403.4</v>
      </c>
      <c r="J49" s="36">
        <f>SUM(J42:J48)</f>
        <v>0</v>
      </c>
    </row>
    <row r="50" spans="1:10">
      <c r="A50" s="6" t="s">
        <v>32</v>
      </c>
      <c r="B50" s="6" t="s">
        <v>30</v>
      </c>
      <c r="C50" s="34"/>
      <c r="D50" s="35"/>
      <c r="E50" s="35" t="s">
        <v>18</v>
      </c>
      <c r="F50" s="36">
        <f t="shared" ref="F50:F55" si="7">SUM(G50:J50)</f>
        <v>532.4</v>
      </c>
      <c r="G50" s="36"/>
      <c r="H50" s="36"/>
      <c r="I50" s="36">
        <v>532.4</v>
      </c>
      <c r="J50" s="37"/>
    </row>
    <row r="51" spans="1:10">
      <c r="A51" s="38"/>
      <c r="B51" s="38"/>
      <c r="C51" s="34"/>
      <c r="D51" s="35"/>
      <c r="E51" s="39" t="s">
        <v>19</v>
      </c>
      <c r="F51" s="36">
        <f t="shared" si="7"/>
        <v>512.29999999999995</v>
      </c>
      <c r="G51" s="36"/>
      <c r="H51" s="36"/>
      <c r="I51" s="36">
        <v>512.29999999999995</v>
      </c>
      <c r="J51" s="36"/>
    </row>
    <row r="52" spans="1:10">
      <c r="A52" s="38"/>
      <c r="B52" s="38"/>
      <c r="C52" s="34"/>
      <c r="D52" s="35"/>
      <c r="E52" s="39" t="s">
        <v>20</v>
      </c>
      <c r="F52" s="36">
        <f t="shared" si="7"/>
        <v>584.29999999999995</v>
      </c>
      <c r="G52" s="36"/>
      <c r="H52" s="36">
        <v>0</v>
      </c>
      <c r="I52" s="36">
        <v>584.29999999999995</v>
      </c>
      <c r="J52" s="36"/>
    </row>
    <row r="53" spans="1:10">
      <c r="A53" s="38"/>
      <c r="B53" s="38"/>
      <c r="C53" s="34"/>
      <c r="D53" s="35"/>
      <c r="E53" s="35" t="s">
        <v>21</v>
      </c>
      <c r="F53" s="36">
        <f t="shared" si="7"/>
        <v>484.3</v>
      </c>
      <c r="G53" s="36"/>
      <c r="H53" s="36"/>
      <c r="I53" s="36">
        <v>484.3</v>
      </c>
      <c r="J53" s="37"/>
    </row>
    <row r="54" spans="1:10">
      <c r="A54" s="38"/>
      <c r="B54" s="38"/>
      <c r="C54" s="34"/>
      <c r="D54" s="35"/>
      <c r="E54" s="35" t="s">
        <v>22</v>
      </c>
      <c r="F54" s="36">
        <f t="shared" si="7"/>
        <v>632.1</v>
      </c>
      <c r="G54" s="36"/>
      <c r="H54" s="36"/>
      <c r="I54" s="36">
        <v>632.1</v>
      </c>
      <c r="J54" s="37"/>
    </row>
    <row r="55" spans="1:10" ht="15.75" customHeight="1">
      <c r="A55" s="7"/>
      <c r="B55" s="38"/>
      <c r="C55" s="34"/>
      <c r="D55" s="35"/>
      <c r="E55" s="35" t="s">
        <v>23</v>
      </c>
      <c r="F55" s="36">
        <f t="shared" si="7"/>
        <v>760</v>
      </c>
      <c r="G55" s="36"/>
      <c r="H55" s="36"/>
      <c r="I55" s="36">
        <v>760</v>
      </c>
      <c r="J55" s="37"/>
    </row>
    <row r="56" spans="1:10">
      <c r="A56" s="40"/>
      <c r="B56" s="38"/>
      <c r="C56" s="34"/>
      <c r="D56" s="35"/>
      <c r="E56" s="35" t="s">
        <v>24</v>
      </c>
      <c r="F56" s="36">
        <f>SUM(G56:J56)</f>
        <v>790</v>
      </c>
      <c r="G56" s="36"/>
      <c r="H56" s="36"/>
      <c r="I56" s="36">
        <v>790</v>
      </c>
      <c r="J56" s="37"/>
    </row>
    <row r="57" spans="1:10" ht="20.25" customHeight="1">
      <c r="A57" s="34" t="s">
        <v>25</v>
      </c>
      <c r="B57" s="7"/>
      <c r="C57" s="34"/>
      <c r="D57" s="35"/>
      <c r="E57" s="35"/>
      <c r="F57" s="36">
        <f>SUM(F50:F56)</f>
        <v>4295.3999999999996</v>
      </c>
      <c r="G57" s="36">
        <f>SUM(G50:G56)</f>
        <v>0</v>
      </c>
      <c r="H57" s="36">
        <f>SUM(H50:H56)</f>
        <v>0</v>
      </c>
      <c r="I57" s="36">
        <f>SUM(I50:I56)</f>
        <v>4295.3999999999996</v>
      </c>
      <c r="J57" s="36">
        <f>SUM(J50:J56)</f>
        <v>0</v>
      </c>
    </row>
    <row r="58" spans="1:10">
      <c r="A58" s="6" t="s">
        <v>33</v>
      </c>
      <c r="B58" s="6" t="s">
        <v>28</v>
      </c>
      <c r="C58" s="34"/>
      <c r="D58" s="35"/>
      <c r="E58" s="35" t="s">
        <v>18</v>
      </c>
      <c r="F58" s="36">
        <f t="shared" ref="F58:F63" si="8">SUM(G58:J58)</f>
        <v>1444.2</v>
      </c>
      <c r="G58" s="36"/>
      <c r="H58" s="36"/>
      <c r="I58" s="36">
        <v>1444.2</v>
      </c>
      <c r="J58" s="37"/>
    </row>
    <row r="59" spans="1:10">
      <c r="A59" s="38"/>
      <c r="B59" s="38"/>
      <c r="C59" s="34"/>
      <c r="D59" s="35"/>
      <c r="E59" s="35" t="s">
        <v>19</v>
      </c>
      <c r="F59" s="36">
        <f t="shared" si="8"/>
        <v>2090.3000000000002</v>
      </c>
      <c r="G59" s="36"/>
      <c r="H59" s="36"/>
      <c r="I59" s="36">
        <v>2090.3000000000002</v>
      </c>
      <c r="J59" s="37"/>
    </row>
    <row r="60" spans="1:10">
      <c r="A60" s="38"/>
      <c r="B60" s="38"/>
      <c r="C60" s="34"/>
      <c r="D60" s="35"/>
      <c r="E60" s="39" t="s">
        <v>20</v>
      </c>
      <c r="F60" s="36">
        <f t="shared" si="8"/>
        <v>1881.1</v>
      </c>
      <c r="G60" s="36"/>
      <c r="H60" s="36"/>
      <c r="I60" s="36">
        <v>1881.1</v>
      </c>
      <c r="J60" s="36"/>
    </row>
    <row r="61" spans="1:10">
      <c r="A61" s="38"/>
      <c r="B61" s="38"/>
      <c r="C61" s="34"/>
      <c r="D61" s="35"/>
      <c r="E61" s="39" t="s">
        <v>21</v>
      </c>
      <c r="F61" s="36">
        <f t="shared" si="8"/>
        <v>1919</v>
      </c>
      <c r="G61" s="36"/>
      <c r="H61" s="36">
        <v>162.30000000000001</v>
      </c>
      <c r="I61" s="36">
        <v>1756.7</v>
      </c>
      <c r="J61" s="36"/>
    </row>
    <row r="62" spans="1:10">
      <c r="A62" s="38"/>
      <c r="B62" s="38"/>
      <c r="C62" s="34"/>
      <c r="D62" s="35"/>
      <c r="E62" s="39" t="s">
        <v>22</v>
      </c>
      <c r="F62" s="36">
        <f t="shared" si="8"/>
        <v>7853.6</v>
      </c>
      <c r="G62" s="36"/>
      <c r="H62" s="36"/>
      <c r="I62" s="36">
        <v>7853.6</v>
      </c>
      <c r="J62" s="36"/>
    </row>
    <row r="63" spans="1:10">
      <c r="A63" s="7"/>
      <c r="B63" s="38"/>
      <c r="C63" s="34"/>
      <c r="D63" s="35"/>
      <c r="E63" s="35" t="s">
        <v>23</v>
      </c>
      <c r="F63" s="36">
        <f t="shared" si="8"/>
        <v>2172.3000000000002</v>
      </c>
      <c r="G63" s="36"/>
      <c r="H63" s="36"/>
      <c r="I63" s="36">
        <v>2172.3000000000002</v>
      </c>
      <c r="J63" s="37"/>
    </row>
    <row r="64" spans="1:10" ht="18.75" customHeight="1">
      <c r="A64" s="40"/>
      <c r="B64" s="38"/>
      <c r="C64" s="34"/>
      <c r="D64" s="35"/>
      <c r="E64" s="35" t="s">
        <v>24</v>
      </c>
      <c r="F64" s="36">
        <f>SUM(G64:J64)</f>
        <v>2182.3000000000002</v>
      </c>
      <c r="G64" s="36"/>
      <c r="H64" s="36"/>
      <c r="I64" s="36">
        <v>2182.3000000000002</v>
      </c>
      <c r="J64" s="37"/>
    </row>
    <row r="65" spans="1:10" ht="21" customHeight="1">
      <c r="A65" s="34" t="s">
        <v>25</v>
      </c>
      <c r="B65" s="7"/>
      <c r="C65" s="34"/>
      <c r="D65" s="35"/>
      <c r="E65" s="35"/>
      <c r="F65" s="36">
        <f>SUM(F58:F64)</f>
        <v>19542.8</v>
      </c>
      <c r="G65" s="36">
        <f>SUM(G58:G64)</f>
        <v>0</v>
      </c>
      <c r="H65" s="36">
        <f>SUM(H58:H64)</f>
        <v>162.30000000000001</v>
      </c>
      <c r="I65" s="36">
        <f>SUM(I58:I64)</f>
        <v>19380.5</v>
      </c>
      <c r="J65" s="36">
        <f>SUM(J58:J64)</f>
        <v>0</v>
      </c>
    </row>
    <row r="66" spans="1:10">
      <c r="A66" s="6" t="s">
        <v>34</v>
      </c>
      <c r="B66" s="6" t="s">
        <v>35</v>
      </c>
      <c r="C66" s="34"/>
      <c r="D66" s="35"/>
      <c r="E66" s="39" t="s">
        <v>18</v>
      </c>
      <c r="F66" s="36">
        <f t="shared" ref="F66:F71" si="9">SUM(G66:J66)</f>
        <v>6820.6</v>
      </c>
      <c r="G66" s="36"/>
      <c r="H66" s="36">
        <v>4283</v>
      </c>
      <c r="I66" s="36">
        <v>2537.6</v>
      </c>
      <c r="J66" s="36"/>
    </row>
    <row r="67" spans="1:10">
      <c r="A67" s="38"/>
      <c r="B67" s="38"/>
      <c r="C67" s="34"/>
      <c r="D67" s="35"/>
      <c r="E67" s="39" t="s">
        <v>19</v>
      </c>
      <c r="F67" s="36">
        <f t="shared" si="9"/>
        <v>4613.3</v>
      </c>
      <c r="G67" s="36"/>
      <c r="H67" s="36">
        <v>1946.7</v>
      </c>
      <c r="I67" s="36">
        <v>2666.6</v>
      </c>
      <c r="J67" s="36"/>
    </row>
    <row r="68" spans="1:10">
      <c r="A68" s="38"/>
      <c r="B68" s="38"/>
      <c r="C68" s="34"/>
      <c r="D68" s="35"/>
      <c r="E68" s="39" t="s">
        <v>20</v>
      </c>
      <c r="F68" s="36">
        <f t="shared" si="9"/>
        <v>6886.5</v>
      </c>
      <c r="G68" s="36"/>
      <c r="H68" s="36">
        <v>4920</v>
      </c>
      <c r="I68" s="36">
        <v>1966.5</v>
      </c>
      <c r="J68" s="36"/>
    </row>
    <row r="69" spans="1:10">
      <c r="A69" s="38"/>
      <c r="B69" s="38"/>
      <c r="C69" s="34"/>
      <c r="D69" s="35"/>
      <c r="E69" s="39" t="s">
        <v>21</v>
      </c>
      <c r="F69" s="36">
        <f t="shared" si="9"/>
        <v>11383.2</v>
      </c>
      <c r="G69" s="36"/>
      <c r="H69" s="36">
        <v>5683.3</v>
      </c>
      <c r="I69" s="36">
        <v>5699.9</v>
      </c>
      <c r="J69" s="36"/>
    </row>
    <row r="70" spans="1:10">
      <c r="A70" s="38"/>
      <c r="B70" s="38"/>
      <c r="C70" s="34"/>
      <c r="D70" s="35"/>
      <c r="E70" s="39" t="s">
        <v>22</v>
      </c>
      <c r="F70" s="36">
        <f t="shared" si="9"/>
        <v>13407.8</v>
      </c>
      <c r="G70" s="36"/>
      <c r="H70" s="36">
        <v>6703.9</v>
      </c>
      <c r="I70" s="36">
        <v>6703.9</v>
      </c>
      <c r="J70" s="36"/>
    </row>
    <row r="71" spans="1:10">
      <c r="A71" s="7"/>
      <c r="B71" s="38"/>
      <c r="C71" s="34"/>
      <c r="D71" s="35"/>
      <c r="E71" s="35" t="s">
        <v>23</v>
      </c>
      <c r="F71" s="36">
        <f t="shared" si="9"/>
        <v>10886.5</v>
      </c>
      <c r="G71" s="36"/>
      <c r="H71" s="36">
        <v>6703.9</v>
      </c>
      <c r="I71" s="36">
        <v>4182.6000000000004</v>
      </c>
      <c r="J71" s="37"/>
    </row>
    <row r="72" spans="1:10">
      <c r="A72" s="40"/>
      <c r="B72" s="38"/>
      <c r="C72" s="34"/>
      <c r="D72" s="35"/>
      <c r="E72" s="35" t="s">
        <v>24</v>
      </c>
      <c r="F72" s="36">
        <f>SUM(G72:J72)</f>
        <v>10886.5</v>
      </c>
      <c r="G72" s="36"/>
      <c r="H72" s="36">
        <v>6703.9</v>
      </c>
      <c r="I72" s="36">
        <v>4182.6000000000004</v>
      </c>
      <c r="J72" s="37"/>
    </row>
    <row r="73" spans="1:10" ht="23.25" customHeight="1">
      <c r="A73" s="34" t="s">
        <v>25</v>
      </c>
      <c r="B73" s="7"/>
      <c r="C73" s="34"/>
      <c r="D73" s="35"/>
      <c r="E73" s="35"/>
      <c r="F73" s="36">
        <f>SUM(F66:F72)</f>
        <v>64884.4</v>
      </c>
      <c r="G73" s="36">
        <f>SUM(G66:G72)</f>
        <v>0</v>
      </c>
      <c r="H73" s="36">
        <f>SUM(H66:H72)</f>
        <v>36944.700000000004</v>
      </c>
      <c r="I73" s="36">
        <f>SUM(I66:I72)</f>
        <v>27939.699999999997</v>
      </c>
      <c r="J73" s="36">
        <f>SUM(J66:J72)</f>
        <v>0</v>
      </c>
    </row>
    <row r="74" spans="1:10">
      <c r="A74" s="41" t="s">
        <v>36</v>
      </c>
      <c r="B74" s="6" t="s">
        <v>35</v>
      </c>
      <c r="C74" s="34"/>
      <c r="D74" s="35"/>
      <c r="E74" s="39" t="s">
        <v>18</v>
      </c>
      <c r="F74" s="36">
        <f t="shared" ref="F74:F79" si="10">SUM(G74:J74)</f>
        <v>0</v>
      </c>
      <c r="G74" s="36"/>
      <c r="H74" s="36"/>
      <c r="I74" s="36"/>
      <c r="J74" s="36"/>
    </row>
    <row r="75" spans="1:10">
      <c r="A75" s="42"/>
      <c r="B75" s="38"/>
      <c r="C75" s="34"/>
      <c r="D75" s="35"/>
      <c r="E75" s="39" t="s">
        <v>19</v>
      </c>
      <c r="F75" s="36">
        <f t="shared" si="10"/>
        <v>0</v>
      </c>
      <c r="G75" s="36"/>
      <c r="H75" s="36"/>
      <c r="I75" s="36"/>
      <c r="J75" s="36"/>
    </row>
    <row r="76" spans="1:10">
      <c r="A76" s="42"/>
      <c r="B76" s="38"/>
      <c r="C76" s="34"/>
      <c r="D76" s="35"/>
      <c r="E76" s="39" t="s">
        <v>20</v>
      </c>
      <c r="F76" s="36">
        <f t="shared" si="10"/>
        <v>0</v>
      </c>
      <c r="G76" s="36"/>
      <c r="H76" s="36"/>
      <c r="I76" s="36"/>
      <c r="J76" s="36"/>
    </row>
    <row r="77" spans="1:10">
      <c r="A77" s="42"/>
      <c r="B77" s="38"/>
      <c r="C77" s="34"/>
      <c r="D77" s="35"/>
      <c r="E77" s="39" t="s">
        <v>21</v>
      </c>
      <c r="F77" s="36">
        <f t="shared" si="10"/>
        <v>0</v>
      </c>
      <c r="G77" s="36"/>
      <c r="H77" s="36"/>
      <c r="I77" s="36"/>
      <c r="J77" s="36"/>
    </row>
    <row r="78" spans="1:10">
      <c r="A78" s="42"/>
      <c r="B78" s="38"/>
      <c r="C78" s="34"/>
      <c r="D78" s="35"/>
      <c r="E78" s="39" t="s">
        <v>22</v>
      </c>
      <c r="F78" s="36">
        <f t="shared" si="10"/>
        <v>6666.7</v>
      </c>
      <c r="G78" s="36">
        <v>6000</v>
      </c>
      <c r="H78" s="36"/>
      <c r="I78" s="36">
        <v>549.20000000000005</v>
      </c>
      <c r="J78" s="36">
        <v>117.5</v>
      </c>
    </row>
    <row r="79" spans="1:10">
      <c r="A79" s="42"/>
      <c r="B79" s="38"/>
      <c r="C79" s="34"/>
      <c r="D79" s="35"/>
      <c r="E79" s="35" t="s">
        <v>23</v>
      </c>
      <c r="F79" s="36">
        <f t="shared" si="10"/>
        <v>0</v>
      </c>
      <c r="G79" s="36"/>
      <c r="H79" s="36"/>
      <c r="I79" s="36"/>
      <c r="J79" s="37"/>
    </row>
    <row r="80" spans="1:10">
      <c r="A80" s="43"/>
      <c r="B80" s="38"/>
      <c r="C80" s="34"/>
      <c r="D80" s="35"/>
      <c r="E80" s="35" t="s">
        <v>24</v>
      </c>
      <c r="F80" s="36">
        <f>SUM(G80:J80)</f>
        <v>0</v>
      </c>
      <c r="G80" s="36"/>
      <c r="H80" s="36"/>
      <c r="I80" s="36"/>
      <c r="J80" s="37"/>
    </row>
    <row r="81" spans="1:10" ht="21" customHeight="1">
      <c r="A81" s="34" t="s">
        <v>25</v>
      </c>
      <c r="B81" s="7"/>
      <c r="C81" s="34"/>
      <c r="D81" s="35"/>
      <c r="E81" s="35"/>
      <c r="F81" s="36">
        <f>SUM(F74:F80)</f>
        <v>6666.7</v>
      </c>
      <c r="G81" s="36">
        <f>SUM(G74:G80)</f>
        <v>6000</v>
      </c>
      <c r="H81" s="36">
        <f>SUM(H74:H80)</f>
        <v>0</v>
      </c>
      <c r="I81" s="36">
        <f>SUM(I74:I80)</f>
        <v>549.20000000000005</v>
      </c>
      <c r="J81" s="36">
        <f>SUM(J74:J80)</f>
        <v>117.5</v>
      </c>
    </row>
    <row r="82" spans="1:10">
      <c r="A82" s="44" t="s">
        <v>37</v>
      </c>
      <c r="B82" s="44"/>
      <c r="C82" s="45"/>
      <c r="D82" s="45"/>
      <c r="E82" s="46" t="s">
        <v>18</v>
      </c>
      <c r="F82" s="28">
        <f t="shared" ref="F82:F87" si="11">SUM(G82:J82)</f>
        <v>780</v>
      </c>
      <c r="G82" s="28">
        <f t="shared" ref="G82:J88" si="12">SUM(G90+G98+G106+G114)</f>
        <v>0</v>
      </c>
      <c r="H82" s="28">
        <f t="shared" si="12"/>
        <v>0</v>
      </c>
      <c r="I82" s="28">
        <f t="shared" si="12"/>
        <v>780</v>
      </c>
      <c r="J82" s="47">
        <f t="shared" si="12"/>
        <v>0</v>
      </c>
    </row>
    <row r="83" spans="1:10">
      <c r="A83" s="48"/>
      <c r="B83" s="48"/>
      <c r="C83" s="45"/>
      <c r="D83" s="46"/>
      <c r="E83" s="31" t="s">
        <v>19</v>
      </c>
      <c r="F83" s="28">
        <f t="shared" si="11"/>
        <v>775</v>
      </c>
      <c r="G83" s="28">
        <f t="shared" si="12"/>
        <v>0</v>
      </c>
      <c r="H83" s="28">
        <f t="shared" si="12"/>
        <v>0</v>
      </c>
      <c r="I83" s="28">
        <f t="shared" si="12"/>
        <v>775</v>
      </c>
      <c r="J83" s="28">
        <f t="shared" si="12"/>
        <v>0</v>
      </c>
    </row>
    <row r="84" spans="1:10">
      <c r="A84" s="48"/>
      <c r="B84" s="48"/>
      <c r="C84" s="45"/>
      <c r="D84" s="46"/>
      <c r="E84" s="31" t="s">
        <v>20</v>
      </c>
      <c r="F84" s="28">
        <f t="shared" si="11"/>
        <v>49918.7</v>
      </c>
      <c r="G84" s="28">
        <f t="shared" si="12"/>
        <v>0</v>
      </c>
      <c r="H84" s="28">
        <f t="shared" si="12"/>
        <v>43718.7</v>
      </c>
      <c r="I84" s="28">
        <f t="shared" si="12"/>
        <v>6200</v>
      </c>
      <c r="J84" s="28">
        <f t="shared" si="12"/>
        <v>0</v>
      </c>
    </row>
    <row r="85" spans="1:10">
      <c r="A85" s="48"/>
      <c r="B85" s="48"/>
      <c r="C85" s="45"/>
      <c r="D85" s="46"/>
      <c r="E85" s="46" t="s">
        <v>21</v>
      </c>
      <c r="F85" s="28">
        <f t="shared" si="11"/>
        <v>571.6</v>
      </c>
      <c r="G85" s="28">
        <f t="shared" si="12"/>
        <v>0</v>
      </c>
      <c r="H85" s="28">
        <f t="shared" si="12"/>
        <v>0</v>
      </c>
      <c r="I85" s="28">
        <f t="shared" si="12"/>
        <v>571.6</v>
      </c>
      <c r="J85" s="47">
        <f t="shared" si="12"/>
        <v>0</v>
      </c>
    </row>
    <row r="86" spans="1:10">
      <c r="A86" s="48"/>
      <c r="B86" s="48"/>
      <c r="C86" s="45"/>
      <c r="D86" s="46"/>
      <c r="E86" s="31" t="s">
        <v>22</v>
      </c>
      <c r="F86" s="28">
        <f t="shared" si="11"/>
        <v>3087.6</v>
      </c>
      <c r="G86" s="28">
        <f t="shared" si="12"/>
        <v>0</v>
      </c>
      <c r="H86" s="28">
        <f t="shared" si="12"/>
        <v>2057.6</v>
      </c>
      <c r="I86" s="28">
        <f t="shared" si="12"/>
        <v>1030</v>
      </c>
      <c r="J86" s="28">
        <f t="shared" si="12"/>
        <v>0</v>
      </c>
    </row>
    <row r="87" spans="1:10">
      <c r="A87" s="49"/>
      <c r="B87" s="48"/>
      <c r="C87" s="45"/>
      <c r="D87" s="46"/>
      <c r="E87" s="31" t="s">
        <v>23</v>
      </c>
      <c r="F87" s="28">
        <f t="shared" si="11"/>
        <v>800</v>
      </c>
      <c r="G87" s="28">
        <f t="shared" si="12"/>
        <v>0</v>
      </c>
      <c r="H87" s="28">
        <f t="shared" si="12"/>
        <v>0</v>
      </c>
      <c r="I87" s="28">
        <f t="shared" si="12"/>
        <v>800</v>
      </c>
      <c r="J87" s="28">
        <f t="shared" si="12"/>
        <v>0</v>
      </c>
    </row>
    <row r="88" spans="1:10">
      <c r="A88" s="50"/>
      <c r="B88" s="48"/>
      <c r="C88" s="45"/>
      <c r="D88" s="46"/>
      <c r="E88" s="31" t="s">
        <v>24</v>
      </c>
      <c r="F88" s="28">
        <f>SUM(G88:J88)</f>
        <v>800</v>
      </c>
      <c r="G88" s="28">
        <f t="shared" si="12"/>
        <v>0</v>
      </c>
      <c r="H88" s="28">
        <f t="shared" si="12"/>
        <v>0</v>
      </c>
      <c r="I88" s="28">
        <f t="shared" si="12"/>
        <v>800</v>
      </c>
      <c r="J88" s="28">
        <f t="shared" si="12"/>
        <v>0</v>
      </c>
    </row>
    <row r="89" spans="1:10">
      <c r="A89" s="45" t="s">
        <v>25</v>
      </c>
      <c r="B89" s="49"/>
      <c r="C89" s="45"/>
      <c r="D89" s="46"/>
      <c r="E89" s="46"/>
      <c r="F89" s="28">
        <f>SUM(F82:F88)</f>
        <v>56732.899999999994</v>
      </c>
      <c r="G89" s="28">
        <f>SUM(G82:G88)</f>
        <v>0</v>
      </c>
      <c r="H89" s="28">
        <f>SUM(H82:H88)</f>
        <v>45776.299999999996</v>
      </c>
      <c r="I89" s="28">
        <f>SUM(I82:I88)</f>
        <v>10956.6</v>
      </c>
      <c r="J89" s="28">
        <f>SUM(J82:J88)</f>
        <v>0</v>
      </c>
    </row>
    <row r="90" spans="1:10">
      <c r="A90" s="51" t="s">
        <v>38</v>
      </c>
      <c r="B90" s="51" t="s">
        <v>39</v>
      </c>
      <c r="C90" s="52"/>
      <c r="D90" s="53"/>
      <c r="E90" s="53" t="s">
        <v>18</v>
      </c>
      <c r="F90" s="36">
        <f t="shared" ref="F90:F95" si="13">SUM(G90:J90)</f>
        <v>300</v>
      </c>
      <c r="G90" s="36"/>
      <c r="H90" s="36"/>
      <c r="I90" s="36">
        <v>300</v>
      </c>
      <c r="J90" s="54"/>
    </row>
    <row r="91" spans="1:10">
      <c r="A91" s="55"/>
      <c r="B91" s="56"/>
      <c r="C91" s="52"/>
      <c r="D91" s="53"/>
      <c r="E91" s="53" t="s">
        <v>19</v>
      </c>
      <c r="F91" s="36">
        <f t="shared" si="13"/>
        <v>300</v>
      </c>
      <c r="G91" s="36"/>
      <c r="H91" s="36"/>
      <c r="I91" s="36">
        <v>300</v>
      </c>
      <c r="J91" s="54"/>
    </row>
    <row r="92" spans="1:10">
      <c r="A92" s="55"/>
      <c r="B92" s="56"/>
      <c r="C92" s="52"/>
      <c r="D92" s="53"/>
      <c r="E92" s="53" t="s">
        <v>20</v>
      </c>
      <c r="F92" s="36">
        <f t="shared" si="13"/>
        <v>300</v>
      </c>
      <c r="G92" s="36"/>
      <c r="H92" s="36"/>
      <c r="I92" s="36">
        <v>300</v>
      </c>
      <c r="J92" s="54"/>
    </row>
    <row r="93" spans="1:10">
      <c r="A93" s="55"/>
      <c r="B93" s="56"/>
      <c r="C93" s="52"/>
      <c r="D93" s="53"/>
      <c r="E93" s="39" t="s">
        <v>21</v>
      </c>
      <c r="F93" s="36">
        <f t="shared" si="13"/>
        <v>166.6</v>
      </c>
      <c r="G93" s="36"/>
      <c r="H93" s="36"/>
      <c r="I93" s="36">
        <v>166.6</v>
      </c>
      <c r="J93" s="36"/>
    </row>
    <row r="94" spans="1:10">
      <c r="A94" s="55"/>
      <c r="B94" s="56"/>
      <c r="C94" s="52"/>
      <c r="D94" s="53"/>
      <c r="E94" s="39" t="s">
        <v>22</v>
      </c>
      <c r="F94" s="36">
        <f t="shared" si="13"/>
        <v>295</v>
      </c>
      <c r="G94" s="36"/>
      <c r="H94" s="36"/>
      <c r="I94" s="36">
        <v>295</v>
      </c>
      <c r="J94" s="36"/>
    </row>
    <row r="95" spans="1:10">
      <c r="A95" s="57"/>
      <c r="B95" s="56"/>
      <c r="C95" s="52"/>
      <c r="D95" s="53"/>
      <c r="E95" s="53" t="s">
        <v>23</v>
      </c>
      <c r="F95" s="36">
        <f t="shared" si="13"/>
        <v>335</v>
      </c>
      <c r="G95" s="36"/>
      <c r="H95" s="36"/>
      <c r="I95" s="36">
        <v>335</v>
      </c>
      <c r="J95" s="54"/>
    </row>
    <row r="96" spans="1:10">
      <c r="A96" s="58"/>
      <c r="B96" s="56"/>
      <c r="C96" s="52"/>
      <c r="D96" s="53"/>
      <c r="E96" s="53" t="s">
        <v>24</v>
      </c>
      <c r="F96" s="36">
        <f>SUM(G96:J96)</f>
        <v>335</v>
      </c>
      <c r="G96" s="36"/>
      <c r="H96" s="36"/>
      <c r="I96" s="36">
        <v>335</v>
      </c>
      <c r="J96" s="54"/>
    </row>
    <row r="97" spans="1:10" ht="21" customHeight="1">
      <c r="A97" s="53" t="s">
        <v>25</v>
      </c>
      <c r="B97" s="59"/>
      <c r="C97" s="53"/>
      <c r="D97" s="53"/>
      <c r="E97" s="53"/>
      <c r="F97" s="36">
        <f>SUM(F90:F96)</f>
        <v>2031.6</v>
      </c>
      <c r="G97" s="36">
        <f>SUM(G90:G96)</f>
        <v>0</v>
      </c>
      <c r="H97" s="36">
        <f>SUM(H90:H96)</f>
        <v>0</v>
      </c>
      <c r="I97" s="36">
        <f>SUM(I90:I96)</f>
        <v>2031.6</v>
      </c>
      <c r="J97" s="36">
        <f>SUM(J90:J96)</f>
        <v>0</v>
      </c>
    </row>
    <row r="98" spans="1:10">
      <c r="A98" s="51" t="s">
        <v>40</v>
      </c>
      <c r="B98" s="51" t="s">
        <v>39</v>
      </c>
      <c r="C98" s="52"/>
      <c r="D98" s="53"/>
      <c r="E98" s="53" t="s">
        <v>18</v>
      </c>
      <c r="F98" s="36">
        <f t="shared" ref="F98:F103" si="14">SUM(G98:J98)</f>
        <v>220</v>
      </c>
      <c r="G98" s="36"/>
      <c r="H98" s="36"/>
      <c r="I98" s="36">
        <v>220</v>
      </c>
      <c r="J98" s="54"/>
    </row>
    <row r="99" spans="1:10">
      <c r="A99" s="56"/>
      <c r="B99" s="55"/>
      <c r="C99" s="52"/>
      <c r="D99" s="53"/>
      <c r="E99" s="53" t="s">
        <v>19</v>
      </c>
      <c r="F99" s="36">
        <f t="shared" si="14"/>
        <v>200</v>
      </c>
      <c r="G99" s="36"/>
      <c r="H99" s="36"/>
      <c r="I99" s="36">
        <v>200</v>
      </c>
      <c r="J99" s="54"/>
    </row>
    <row r="100" spans="1:10">
      <c r="A100" s="56"/>
      <c r="B100" s="55"/>
      <c r="C100" s="52"/>
      <c r="D100" s="53"/>
      <c r="E100" s="53" t="s">
        <v>20</v>
      </c>
      <c r="F100" s="36">
        <f t="shared" si="14"/>
        <v>200</v>
      </c>
      <c r="G100" s="36"/>
      <c r="H100" s="36"/>
      <c r="I100" s="36">
        <v>200</v>
      </c>
      <c r="J100" s="54"/>
    </row>
    <row r="101" spans="1:10">
      <c r="A101" s="56"/>
      <c r="B101" s="55"/>
      <c r="C101" s="52"/>
      <c r="D101" s="53"/>
      <c r="E101" s="39" t="s">
        <v>21</v>
      </c>
      <c r="F101" s="36">
        <f t="shared" si="14"/>
        <v>160</v>
      </c>
      <c r="G101" s="36"/>
      <c r="H101" s="36"/>
      <c r="I101" s="36">
        <v>160</v>
      </c>
      <c r="J101" s="36"/>
    </row>
    <row r="102" spans="1:10">
      <c r="A102" s="56"/>
      <c r="B102" s="55"/>
      <c r="C102" s="52"/>
      <c r="D102" s="53"/>
      <c r="E102" s="39" t="s">
        <v>22</v>
      </c>
      <c r="F102" s="36">
        <f t="shared" si="14"/>
        <v>175</v>
      </c>
      <c r="G102" s="36"/>
      <c r="H102" s="36"/>
      <c r="I102" s="36">
        <v>175</v>
      </c>
      <c r="J102" s="36"/>
    </row>
    <row r="103" spans="1:10" ht="12" customHeight="1">
      <c r="A103" s="59"/>
      <c r="B103" s="55"/>
      <c r="C103" s="52"/>
      <c r="D103" s="53"/>
      <c r="E103" s="53" t="s">
        <v>23</v>
      </c>
      <c r="F103" s="36">
        <f t="shared" si="14"/>
        <v>215</v>
      </c>
      <c r="G103" s="36"/>
      <c r="H103" s="36"/>
      <c r="I103" s="36">
        <v>215</v>
      </c>
      <c r="J103" s="54"/>
    </row>
    <row r="104" spans="1:10" ht="12.75" customHeight="1">
      <c r="A104" s="58"/>
      <c r="B104" s="55"/>
      <c r="C104" s="52"/>
      <c r="D104" s="53"/>
      <c r="E104" s="53" t="s">
        <v>24</v>
      </c>
      <c r="F104" s="36">
        <f>SUM(G104:J104)</f>
        <v>215</v>
      </c>
      <c r="G104" s="36"/>
      <c r="H104" s="36"/>
      <c r="I104" s="36">
        <v>215</v>
      </c>
      <c r="J104" s="54"/>
    </row>
    <row r="105" spans="1:10">
      <c r="A105" s="52" t="s">
        <v>25</v>
      </c>
      <c r="B105" s="57"/>
      <c r="C105" s="52"/>
      <c r="D105" s="53"/>
      <c r="E105" s="53"/>
      <c r="F105" s="36">
        <f>SUM(F98:F104)</f>
        <v>1385</v>
      </c>
      <c r="G105" s="36">
        <f>SUM(G98:G104)</f>
        <v>0</v>
      </c>
      <c r="H105" s="36">
        <f>SUM(H98:H104)</f>
        <v>0</v>
      </c>
      <c r="I105" s="36">
        <f>SUM(I98:I104)</f>
        <v>1385</v>
      </c>
      <c r="J105" s="36">
        <f>SUM(J98:J104)</f>
        <v>0</v>
      </c>
    </row>
    <row r="106" spans="1:10">
      <c r="A106" s="51" t="s">
        <v>41</v>
      </c>
      <c r="B106" s="51" t="s">
        <v>39</v>
      </c>
      <c r="C106" s="52"/>
      <c r="D106" s="53"/>
      <c r="E106" s="53" t="s">
        <v>18</v>
      </c>
      <c r="F106" s="36">
        <f t="shared" ref="F106:F111" si="15">SUM(G106:J106)</f>
        <v>260</v>
      </c>
      <c r="G106" s="36"/>
      <c r="H106" s="36"/>
      <c r="I106" s="36">
        <v>260</v>
      </c>
      <c r="J106" s="54"/>
    </row>
    <row r="107" spans="1:10">
      <c r="A107" s="56"/>
      <c r="B107" s="56"/>
      <c r="C107" s="52"/>
      <c r="D107" s="53"/>
      <c r="E107" s="53" t="s">
        <v>19</v>
      </c>
      <c r="F107" s="36">
        <f t="shared" si="15"/>
        <v>275</v>
      </c>
      <c r="G107" s="36"/>
      <c r="H107" s="36"/>
      <c r="I107" s="36">
        <v>275</v>
      </c>
      <c r="J107" s="54"/>
    </row>
    <row r="108" spans="1:10">
      <c r="A108" s="56"/>
      <c r="B108" s="56"/>
      <c r="C108" s="52"/>
      <c r="D108" s="53"/>
      <c r="E108" s="39" t="s">
        <v>20</v>
      </c>
      <c r="F108" s="36">
        <f t="shared" si="15"/>
        <v>200</v>
      </c>
      <c r="G108" s="36"/>
      <c r="H108" s="36"/>
      <c r="I108" s="36">
        <v>200</v>
      </c>
      <c r="J108" s="36"/>
    </row>
    <row r="109" spans="1:10">
      <c r="A109" s="56"/>
      <c r="B109" s="56"/>
      <c r="C109" s="52"/>
      <c r="D109" s="53"/>
      <c r="E109" s="53" t="s">
        <v>21</v>
      </c>
      <c r="F109" s="36">
        <f t="shared" si="15"/>
        <v>245</v>
      </c>
      <c r="G109" s="36"/>
      <c r="H109" s="36"/>
      <c r="I109" s="36">
        <v>245</v>
      </c>
      <c r="J109" s="54"/>
    </row>
    <row r="110" spans="1:10">
      <c r="A110" s="56"/>
      <c r="B110" s="56"/>
      <c r="C110" s="52"/>
      <c r="D110" s="53"/>
      <c r="E110" s="53" t="s">
        <v>22</v>
      </c>
      <c r="F110" s="36">
        <f t="shared" si="15"/>
        <v>330</v>
      </c>
      <c r="G110" s="36"/>
      <c r="H110" s="36"/>
      <c r="I110" s="36">
        <v>330</v>
      </c>
      <c r="J110" s="54"/>
    </row>
    <row r="111" spans="1:10" ht="19.5" customHeight="1">
      <c r="A111" s="59"/>
      <c r="B111" s="56"/>
      <c r="C111" s="52"/>
      <c r="D111" s="53"/>
      <c r="E111" s="53" t="s">
        <v>23</v>
      </c>
      <c r="F111" s="36">
        <f t="shared" si="15"/>
        <v>250</v>
      </c>
      <c r="G111" s="36"/>
      <c r="H111" s="36"/>
      <c r="I111" s="36">
        <v>250</v>
      </c>
      <c r="J111" s="54"/>
    </row>
    <row r="112" spans="1:10" ht="13.5" customHeight="1">
      <c r="A112" s="58"/>
      <c r="B112" s="56"/>
      <c r="C112" s="52"/>
      <c r="D112" s="53"/>
      <c r="E112" s="53" t="s">
        <v>24</v>
      </c>
      <c r="F112" s="36">
        <f>SUM(G112:J112)</f>
        <v>250</v>
      </c>
      <c r="G112" s="36"/>
      <c r="H112" s="36"/>
      <c r="I112" s="36">
        <v>250</v>
      </c>
      <c r="J112" s="54"/>
    </row>
    <row r="113" spans="1:10" ht="20.25" customHeight="1">
      <c r="A113" s="52" t="s">
        <v>25</v>
      </c>
      <c r="B113" s="59"/>
      <c r="C113" s="52"/>
      <c r="D113" s="53"/>
      <c r="E113" s="53"/>
      <c r="F113" s="36">
        <f>SUM(F106:F112)</f>
        <v>1810</v>
      </c>
      <c r="G113" s="36">
        <f>SUM(G106:G112)</f>
        <v>0</v>
      </c>
      <c r="H113" s="36">
        <f>SUM(H106:H112)</f>
        <v>0</v>
      </c>
      <c r="I113" s="36">
        <f>SUM(I106:I112)</f>
        <v>1810</v>
      </c>
      <c r="J113" s="36">
        <f>SUM(J106:J112)</f>
        <v>0</v>
      </c>
    </row>
    <row r="114" spans="1:10">
      <c r="A114" s="51" t="s">
        <v>42</v>
      </c>
      <c r="B114" s="51" t="s">
        <v>43</v>
      </c>
      <c r="C114" s="52"/>
      <c r="D114" s="53"/>
      <c r="E114" s="53" t="s">
        <v>18</v>
      </c>
      <c r="F114" s="36">
        <f t="shared" ref="F114:F119" si="16">SUM(G114:J114)</f>
        <v>0</v>
      </c>
      <c r="G114" s="36"/>
      <c r="H114" s="36"/>
      <c r="I114" s="36">
        <v>0</v>
      </c>
      <c r="J114" s="54"/>
    </row>
    <row r="115" spans="1:10" ht="16.5" customHeight="1">
      <c r="A115" s="56"/>
      <c r="B115" s="56"/>
      <c r="C115" s="52"/>
      <c r="D115" s="53"/>
      <c r="E115" s="53" t="s">
        <v>19</v>
      </c>
      <c r="F115" s="36">
        <f t="shared" si="16"/>
        <v>0</v>
      </c>
      <c r="G115" s="36"/>
      <c r="H115" s="36"/>
      <c r="I115" s="36">
        <v>0</v>
      </c>
      <c r="J115" s="54"/>
    </row>
    <row r="116" spans="1:10" ht="19.5" customHeight="1">
      <c r="A116" s="56"/>
      <c r="B116" s="56"/>
      <c r="C116" s="52"/>
      <c r="D116" s="53"/>
      <c r="E116" s="39" t="s">
        <v>20</v>
      </c>
      <c r="F116" s="36">
        <f t="shared" si="16"/>
        <v>49218.7</v>
      </c>
      <c r="G116" s="36"/>
      <c r="H116" s="36">
        <v>43718.7</v>
      </c>
      <c r="I116" s="36">
        <v>5500</v>
      </c>
      <c r="J116" s="36"/>
    </row>
    <row r="117" spans="1:10" ht="17.25" customHeight="1">
      <c r="A117" s="56"/>
      <c r="B117" s="56"/>
      <c r="C117" s="52"/>
      <c r="D117" s="53"/>
      <c r="E117" s="53" t="s">
        <v>21</v>
      </c>
      <c r="F117" s="36">
        <f t="shared" si="16"/>
        <v>0</v>
      </c>
      <c r="G117" s="36"/>
      <c r="H117" s="36"/>
      <c r="I117" s="36">
        <v>0</v>
      </c>
      <c r="J117" s="54"/>
    </row>
    <row r="118" spans="1:10" ht="16.5" customHeight="1">
      <c r="A118" s="56"/>
      <c r="B118" s="56"/>
      <c r="C118" s="52"/>
      <c r="D118" s="53"/>
      <c r="E118" s="53" t="s">
        <v>22</v>
      </c>
      <c r="F118" s="36">
        <f t="shared" si="16"/>
        <v>2287.6</v>
      </c>
      <c r="G118" s="36"/>
      <c r="H118" s="36">
        <v>2057.6</v>
      </c>
      <c r="I118" s="36">
        <v>230</v>
      </c>
      <c r="J118" s="54"/>
    </row>
    <row r="119" spans="1:10">
      <c r="A119" s="59"/>
      <c r="B119" s="56"/>
      <c r="C119" s="52"/>
      <c r="D119" s="53"/>
      <c r="E119" s="53" t="s">
        <v>23</v>
      </c>
      <c r="F119" s="36">
        <f t="shared" si="16"/>
        <v>0</v>
      </c>
      <c r="G119" s="36"/>
      <c r="H119" s="36"/>
      <c r="I119" s="36">
        <v>0</v>
      </c>
      <c r="J119" s="54"/>
    </row>
    <row r="120" spans="1:10">
      <c r="A120" s="58"/>
      <c r="B120" s="56"/>
      <c r="C120" s="52"/>
      <c r="D120" s="53"/>
      <c r="E120" s="53" t="s">
        <v>24</v>
      </c>
      <c r="F120" s="36">
        <f>SUM(G120:J120)</f>
        <v>0</v>
      </c>
      <c r="G120" s="36"/>
      <c r="H120" s="36"/>
      <c r="I120" s="36">
        <v>0</v>
      </c>
      <c r="J120" s="54"/>
    </row>
    <row r="121" spans="1:10" ht="21" customHeight="1">
      <c r="A121" s="52" t="s">
        <v>25</v>
      </c>
      <c r="B121" s="59"/>
      <c r="C121" s="52"/>
      <c r="D121" s="53"/>
      <c r="E121" s="53"/>
      <c r="F121" s="36">
        <f>SUM(F114:F120)</f>
        <v>51506.299999999996</v>
      </c>
      <c r="G121" s="36">
        <f>SUM(G114:G120)</f>
        <v>0</v>
      </c>
      <c r="H121" s="36">
        <f>SUM(H114:H120)</f>
        <v>45776.299999999996</v>
      </c>
      <c r="I121" s="36">
        <f>SUM(I114:I120)</f>
        <v>5730</v>
      </c>
      <c r="J121" s="36">
        <f>SUM(J114:J120)</f>
        <v>0</v>
      </c>
    </row>
    <row r="122" spans="1:10" ht="18" customHeight="1">
      <c r="A122" s="44" t="s">
        <v>44</v>
      </c>
      <c r="B122" s="44"/>
      <c r="C122" s="45"/>
      <c r="D122" s="45"/>
      <c r="E122" s="46" t="s">
        <v>18</v>
      </c>
      <c r="F122" s="28">
        <f t="shared" ref="F122:F128" si="17">SUM(G122:J122)</f>
        <v>232.2</v>
      </c>
      <c r="G122" s="28">
        <f t="shared" ref="G122:J128" si="18">SUM(G130+G138)</f>
        <v>0</v>
      </c>
      <c r="H122" s="28">
        <f t="shared" si="18"/>
        <v>0</v>
      </c>
      <c r="I122" s="28">
        <f t="shared" si="18"/>
        <v>232.2</v>
      </c>
      <c r="J122" s="47">
        <f t="shared" si="18"/>
        <v>0</v>
      </c>
    </row>
    <row r="123" spans="1:10">
      <c r="A123" s="48"/>
      <c r="B123" s="48"/>
      <c r="C123" s="45"/>
      <c r="D123" s="46"/>
      <c r="E123" s="46" t="s">
        <v>19</v>
      </c>
      <c r="F123" s="28">
        <f t="shared" si="17"/>
        <v>495.4</v>
      </c>
      <c r="G123" s="28">
        <f t="shared" si="18"/>
        <v>0</v>
      </c>
      <c r="H123" s="28">
        <f t="shared" si="18"/>
        <v>183.2</v>
      </c>
      <c r="I123" s="28">
        <f t="shared" si="18"/>
        <v>312.2</v>
      </c>
      <c r="J123" s="47">
        <f t="shared" si="18"/>
        <v>0</v>
      </c>
    </row>
    <row r="124" spans="1:10">
      <c r="A124" s="48"/>
      <c r="B124" s="48"/>
      <c r="C124" s="45"/>
      <c r="D124" s="46"/>
      <c r="E124" s="46" t="s">
        <v>20</v>
      </c>
      <c r="F124" s="28">
        <f t="shared" si="17"/>
        <v>415.5</v>
      </c>
      <c r="G124" s="28">
        <f t="shared" si="18"/>
        <v>0</v>
      </c>
      <c r="H124" s="28">
        <f t="shared" si="18"/>
        <v>183.3</v>
      </c>
      <c r="I124" s="28">
        <f t="shared" si="18"/>
        <v>232.2</v>
      </c>
      <c r="J124" s="47">
        <f t="shared" si="18"/>
        <v>0</v>
      </c>
    </row>
    <row r="125" spans="1:10">
      <c r="A125" s="48"/>
      <c r="B125" s="48"/>
      <c r="C125" s="45"/>
      <c r="D125" s="46"/>
      <c r="E125" s="31" t="s">
        <v>21</v>
      </c>
      <c r="F125" s="28">
        <f t="shared" si="17"/>
        <v>399.2</v>
      </c>
      <c r="G125" s="28">
        <f t="shared" si="18"/>
        <v>0</v>
      </c>
      <c r="H125" s="28">
        <f t="shared" si="18"/>
        <v>191.3</v>
      </c>
      <c r="I125" s="28">
        <f t="shared" si="18"/>
        <v>207.89999999999998</v>
      </c>
      <c r="J125" s="28">
        <f t="shared" si="18"/>
        <v>0</v>
      </c>
    </row>
    <row r="126" spans="1:10">
      <c r="A126" s="48"/>
      <c r="B126" s="48"/>
      <c r="C126" s="45"/>
      <c r="D126" s="46"/>
      <c r="E126" s="31" t="s">
        <v>22</v>
      </c>
      <c r="F126" s="28">
        <f t="shared" si="17"/>
        <v>405</v>
      </c>
      <c r="G126" s="28">
        <f t="shared" si="18"/>
        <v>0</v>
      </c>
      <c r="H126" s="28">
        <f t="shared" si="18"/>
        <v>191.3</v>
      </c>
      <c r="I126" s="28">
        <f t="shared" si="18"/>
        <v>213.7</v>
      </c>
      <c r="J126" s="28">
        <f t="shared" si="18"/>
        <v>0</v>
      </c>
    </row>
    <row r="127" spans="1:10">
      <c r="A127" s="49"/>
      <c r="B127" s="48"/>
      <c r="C127" s="45"/>
      <c r="D127" s="46"/>
      <c r="E127" s="31" t="s">
        <v>23</v>
      </c>
      <c r="F127" s="28">
        <f t="shared" si="17"/>
        <v>500</v>
      </c>
      <c r="G127" s="28">
        <f t="shared" si="18"/>
        <v>0</v>
      </c>
      <c r="H127" s="28">
        <f t="shared" si="18"/>
        <v>195.3</v>
      </c>
      <c r="I127" s="28">
        <f t="shared" si="18"/>
        <v>304.7</v>
      </c>
      <c r="J127" s="28">
        <f t="shared" si="18"/>
        <v>0</v>
      </c>
    </row>
    <row r="128" spans="1:10">
      <c r="A128" s="50"/>
      <c r="B128" s="48"/>
      <c r="C128" s="45"/>
      <c r="D128" s="46"/>
      <c r="E128" s="31" t="s">
        <v>24</v>
      </c>
      <c r="F128" s="28">
        <f t="shared" si="17"/>
        <v>500</v>
      </c>
      <c r="G128" s="28">
        <f t="shared" si="18"/>
        <v>0</v>
      </c>
      <c r="H128" s="28">
        <f t="shared" si="18"/>
        <v>195.3</v>
      </c>
      <c r="I128" s="28">
        <f t="shared" si="18"/>
        <v>304.7</v>
      </c>
      <c r="J128" s="28">
        <f t="shared" si="18"/>
        <v>0</v>
      </c>
    </row>
    <row r="129" spans="1:10">
      <c r="A129" s="45" t="s">
        <v>25</v>
      </c>
      <c r="B129" s="49"/>
      <c r="C129" s="45"/>
      <c r="D129" s="46"/>
      <c r="E129" s="46"/>
      <c r="F129" s="28">
        <f>SUM(F122:F128)</f>
        <v>2947.3</v>
      </c>
      <c r="G129" s="28">
        <f>SUM(G122:G128)</f>
        <v>0</v>
      </c>
      <c r="H129" s="28">
        <f>SUM(H122:H128)</f>
        <v>1139.6999999999998</v>
      </c>
      <c r="I129" s="28">
        <f>SUM(I122:I128)</f>
        <v>1807.6</v>
      </c>
      <c r="J129" s="28">
        <f>SUM(J122:J128)</f>
        <v>0</v>
      </c>
    </row>
    <row r="130" spans="1:10">
      <c r="A130" s="51" t="s">
        <v>45</v>
      </c>
      <c r="B130" s="51" t="s">
        <v>46</v>
      </c>
      <c r="C130" s="52"/>
      <c r="D130" s="53"/>
      <c r="E130" s="53" t="s">
        <v>18</v>
      </c>
      <c r="F130" s="36">
        <v>182.2</v>
      </c>
      <c r="G130" s="36"/>
      <c r="H130" s="36"/>
      <c r="I130" s="36">
        <v>182.2</v>
      </c>
      <c r="J130" s="54"/>
    </row>
    <row r="131" spans="1:10">
      <c r="A131" s="56"/>
      <c r="B131" s="56"/>
      <c r="C131" s="52"/>
      <c r="D131" s="53"/>
      <c r="E131" s="53" t="s">
        <v>19</v>
      </c>
      <c r="F131" s="36">
        <f t="shared" ref="F131:F136" si="19">SUM(G131:J131)</f>
        <v>445.4</v>
      </c>
      <c r="G131" s="36"/>
      <c r="H131" s="36">
        <v>183.2</v>
      </c>
      <c r="I131" s="36">
        <v>262.2</v>
      </c>
      <c r="J131" s="54"/>
    </row>
    <row r="132" spans="1:10">
      <c r="A132" s="56"/>
      <c r="B132" s="56"/>
      <c r="C132" s="52"/>
      <c r="D132" s="53"/>
      <c r="E132" s="53" t="s">
        <v>20</v>
      </c>
      <c r="F132" s="36">
        <f t="shared" si="19"/>
        <v>365.5</v>
      </c>
      <c r="G132" s="36"/>
      <c r="H132" s="36">
        <v>183.3</v>
      </c>
      <c r="I132" s="36">
        <v>182.2</v>
      </c>
      <c r="J132" s="54"/>
    </row>
    <row r="133" spans="1:10">
      <c r="A133" s="56"/>
      <c r="B133" s="56"/>
      <c r="C133" s="52"/>
      <c r="D133" s="53"/>
      <c r="E133" s="39" t="s">
        <v>21</v>
      </c>
      <c r="F133" s="36">
        <f t="shared" si="19"/>
        <v>353.5</v>
      </c>
      <c r="G133" s="36"/>
      <c r="H133" s="36">
        <v>191.3</v>
      </c>
      <c r="I133" s="36">
        <v>162.19999999999999</v>
      </c>
      <c r="J133" s="36"/>
    </row>
    <row r="134" spans="1:10">
      <c r="A134" s="56"/>
      <c r="B134" s="56"/>
      <c r="C134" s="52"/>
      <c r="D134" s="53"/>
      <c r="E134" s="39" t="s">
        <v>22</v>
      </c>
      <c r="F134" s="36">
        <f t="shared" si="19"/>
        <v>358.5</v>
      </c>
      <c r="G134" s="36"/>
      <c r="H134" s="36">
        <v>191.3</v>
      </c>
      <c r="I134" s="36">
        <v>167.2</v>
      </c>
      <c r="J134" s="36"/>
    </row>
    <row r="135" spans="1:10">
      <c r="A135" s="59"/>
      <c r="B135" s="56"/>
      <c r="C135" s="52"/>
      <c r="D135" s="53"/>
      <c r="E135" s="53" t="s">
        <v>23</v>
      </c>
      <c r="F135" s="36">
        <f t="shared" si="19"/>
        <v>400</v>
      </c>
      <c r="G135" s="36"/>
      <c r="H135" s="36">
        <v>195.3</v>
      </c>
      <c r="I135" s="36">
        <v>204.7</v>
      </c>
      <c r="J135" s="54"/>
    </row>
    <row r="136" spans="1:10">
      <c r="A136" s="58"/>
      <c r="B136" s="56"/>
      <c r="C136" s="52"/>
      <c r="D136" s="53"/>
      <c r="E136" s="53" t="s">
        <v>24</v>
      </c>
      <c r="F136" s="36">
        <f t="shared" si="19"/>
        <v>400</v>
      </c>
      <c r="G136" s="36"/>
      <c r="H136" s="36">
        <v>195.3</v>
      </c>
      <c r="I136" s="36">
        <v>204.7</v>
      </c>
      <c r="J136" s="54"/>
    </row>
    <row r="137" spans="1:10">
      <c r="A137" s="52" t="s">
        <v>25</v>
      </c>
      <c r="B137" s="59"/>
      <c r="C137" s="52"/>
      <c r="D137" s="53"/>
      <c r="E137" s="53"/>
      <c r="F137" s="36">
        <f>SUM(F130:F136)</f>
        <v>2505.1</v>
      </c>
      <c r="G137" s="36">
        <f>SUM(G130:G136)</f>
        <v>0</v>
      </c>
      <c r="H137" s="36">
        <f>SUM(H130:H136)</f>
        <v>1139.6999999999998</v>
      </c>
      <c r="I137" s="36">
        <f>SUM(I130:I136)</f>
        <v>1365.4</v>
      </c>
      <c r="J137" s="36">
        <f>SUM(J130:J136)</f>
        <v>0</v>
      </c>
    </row>
    <row r="138" spans="1:10">
      <c r="A138" s="51" t="s">
        <v>47</v>
      </c>
      <c r="B138" s="51" t="s">
        <v>46</v>
      </c>
      <c r="C138" s="52"/>
      <c r="D138" s="53"/>
      <c r="E138" s="53" t="s">
        <v>18</v>
      </c>
      <c r="F138" s="36">
        <f t="shared" ref="F138:F143" si="20">SUM(G138:J138)</f>
        <v>50</v>
      </c>
      <c r="G138" s="36"/>
      <c r="H138" s="36"/>
      <c r="I138" s="36">
        <v>50</v>
      </c>
      <c r="J138" s="54"/>
    </row>
    <row r="139" spans="1:10">
      <c r="A139" s="56"/>
      <c r="B139" s="56"/>
      <c r="C139" s="52"/>
      <c r="D139" s="53"/>
      <c r="E139" s="53" t="s">
        <v>19</v>
      </c>
      <c r="F139" s="36">
        <f t="shared" si="20"/>
        <v>50</v>
      </c>
      <c r="G139" s="36"/>
      <c r="H139" s="36"/>
      <c r="I139" s="36">
        <v>50</v>
      </c>
      <c r="J139" s="54"/>
    </row>
    <row r="140" spans="1:10">
      <c r="A140" s="56"/>
      <c r="B140" s="56"/>
      <c r="C140" s="52"/>
      <c r="D140" s="53"/>
      <c r="E140" s="53" t="s">
        <v>20</v>
      </c>
      <c r="F140" s="36">
        <f t="shared" si="20"/>
        <v>50</v>
      </c>
      <c r="G140" s="36"/>
      <c r="H140" s="36"/>
      <c r="I140" s="36">
        <v>50</v>
      </c>
      <c r="J140" s="54"/>
    </row>
    <row r="141" spans="1:10">
      <c r="A141" s="56"/>
      <c r="B141" s="56"/>
      <c r="C141" s="52"/>
      <c r="D141" s="53"/>
      <c r="E141" s="53" t="s">
        <v>21</v>
      </c>
      <c r="F141" s="36">
        <f t="shared" si="20"/>
        <v>45.7</v>
      </c>
      <c r="G141" s="36"/>
      <c r="H141" s="36"/>
      <c r="I141" s="36">
        <v>45.7</v>
      </c>
      <c r="J141" s="54"/>
    </row>
    <row r="142" spans="1:10">
      <c r="A142" s="56"/>
      <c r="B142" s="56"/>
      <c r="C142" s="52"/>
      <c r="D142" s="53"/>
      <c r="E142" s="53" t="s">
        <v>22</v>
      </c>
      <c r="F142" s="36">
        <f t="shared" si="20"/>
        <v>46.5</v>
      </c>
      <c r="G142" s="36"/>
      <c r="H142" s="36"/>
      <c r="I142" s="36">
        <v>46.5</v>
      </c>
      <c r="J142" s="54"/>
    </row>
    <row r="143" spans="1:10">
      <c r="A143" s="59"/>
      <c r="B143" s="56"/>
      <c r="C143" s="52"/>
      <c r="D143" s="53"/>
      <c r="E143" s="53" t="s">
        <v>23</v>
      </c>
      <c r="F143" s="36">
        <f t="shared" si="20"/>
        <v>100</v>
      </c>
      <c r="G143" s="36"/>
      <c r="H143" s="36"/>
      <c r="I143" s="36">
        <v>100</v>
      </c>
      <c r="J143" s="54"/>
    </row>
    <row r="144" spans="1:10">
      <c r="A144" s="58"/>
      <c r="B144" s="56"/>
      <c r="C144" s="52"/>
      <c r="D144" s="53"/>
      <c r="E144" s="53" t="s">
        <v>24</v>
      </c>
      <c r="F144" s="36">
        <f>SUM(G144:J144)</f>
        <v>100</v>
      </c>
      <c r="G144" s="36"/>
      <c r="H144" s="36"/>
      <c r="I144" s="36">
        <v>100</v>
      </c>
      <c r="J144" s="54"/>
    </row>
    <row r="145" spans="1:10">
      <c r="A145" s="52" t="s">
        <v>25</v>
      </c>
      <c r="B145" s="59"/>
      <c r="C145" s="52"/>
      <c r="D145" s="53"/>
      <c r="E145" s="53"/>
      <c r="F145" s="54">
        <f>SUM(F138:F144)</f>
        <v>442.2</v>
      </c>
      <c r="G145" s="54">
        <f>SUM(G138:G144)</f>
        <v>0</v>
      </c>
      <c r="H145" s="54">
        <f>SUM(H138:H144)</f>
        <v>0</v>
      </c>
      <c r="I145" s="54">
        <f>SUM(I138:I144)</f>
        <v>442.2</v>
      </c>
      <c r="J145" s="54">
        <f>SUM(J138:J144)</f>
        <v>0</v>
      </c>
    </row>
    <row r="146" spans="1:10">
      <c r="A146" s="60" t="s">
        <v>48</v>
      </c>
      <c r="B146" s="61"/>
      <c r="C146" s="62"/>
      <c r="D146" s="39"/>
      <c r="E146" s="20" t="s">
        <v>20</v>
      </c>
      <c r="F146" s="16">
        <f>SUM(G146:J146)</f>
        <v>0</v>
      </c>
      <c r="G146" s="16">
        <f t="shared" ref="G146:I149" si="21">G152</f>
        <v>0</v>
      </c>
      <c r="H146" s="16">
        <f t="shared" si="21"/>
        <v>0</v>
      </c>
      <c r="I146" s="16">
        <f t="shared" si="21"/>
        <v>0</v>
      </c>
      <c r="J146" s="16"/>
    </row>
    <row r="147" spans="1:10">
      <c r="A147" s="63"/>
      <c r="B147" s="63"/>
      <c r="C147" s="62"/>
      <c r="D147" s="39"/>
      <c r="E147" s="20" t="s">
        <v>21</v>
      </c>
      <c r="F147" s="16">
        <f>SUM(G147:J147)</f>
        <v>0</v>
      </c>
      <c r="G147" s="16">
        <f t="shared" si="21"/>
        <v>0</v>
      </c>
      <c r="H147" s="16">
        <f t="shared" si="21"/>
        <v>0</v>
      </c>
      <c r="I147" s="16">
        <f t="shared" si="21"/>
        <v>0</v>
      </c>
      <c r="J147" s="16"/>
    </row>
    <row r="148" spans="1:10">
      <c r="A148" s="63"/>
      <c r="B148" s="63"/>
      <c r="C148" s="62"/>
      <c r="D148" s="39"/>
      <c r="E148" s="20" t="s">
        <v>22</v>
      </c>
      <c r="F148" s="16">
        <f>SUM(G148:J148)</f>
        <v>0</v>
      </c>
      <c r="G148" s="16">
        <f t="shared" si="21"/>
        <v>0</v>
      </c>
      <c r="H148" s="16">
        <f t="shared" si="21"/>
        <v>0</v>
      </c>
      <c r="I148" s="16">
        <f t="shared" si="21"/>
        <v>0</v>
      </c>
      <c r="J148" s="16"/>
    </row>
    <row r="149" spans="1:10" ht="21.75" customHeight="1">
      <c r="A149" s="64"/>
      <c r="B149" s="63"/>
      <c r="C149" s="62"/>
      <c r="D149" s="39"/>
      <c r="E149" s="20" t="s">
        <v>23</v>
      </c>
      <c r="F149" s="16">
        <f>SUM(G149:J149)</f>
        <v>0</v>
      </c>
      <c r="G149" s="16">
        <f t="shared" si="21"/>
        <v>0</v>
      </c>
      <c r="H149" s="16">
        <f t="shared" si="21"/>
        <v>0</v>
      </c>
      <c r="I149" s="16">
        <f t="shared" si="21"/>
        <v>0</v>
      </c>
      <c r="J149" s="16"/>
    </row>
    <row r="150" spans="1:10">
      <c r="A150" s="65"/>
      <c r="B150" s="63"/>
      <c r="C150" s="62"/>
      <c r="D150" s="39"/>
      <c r="E150" s="20" t="s">
        <v>24</v>
      </c>
      <c r="F150" s="16">
        <f>SUM(G150:J150)</f>
        <v>0</v>
      </c>
      <c r="G150" s="16">
        <f>G157</f>
        <v>0</v>
      </c>
      <c r="H150" s="16">
        <f>H157</f>
        <v>0</v>
      </c>
      <c r="I150" s="16">
        <f>I157</f>
        <v>0</v>
      </c>
      <c r="J150" s="16"/>
    </row>
    <row r="151" spans="1:10">
      <c r="A151" s="62" t="s">
        <v>25</v>
      </c>
      <c r="B151" s="64"/>
      <c r="C151" s="62"/>
      <c r="D151" s="39"/>
      <c r="E151" s="39"/>
      <c r="F151" s="16">
        <f>SUM(F146:F150)</f>
        <v>0</v>
      </c>
      <c r="G151" s="16">
        <f>SUM(G146:G150)</f>
        <v>0</v>
      </c>
      <c r="H151" s="16">
        <f>SUM(H146:H150)</f>
        <v>0</v>
      </c>
      <c r="I151" s="16">
        <f>SUM(I146:I150)</f>
        <v>0</v>
      </c>
      <c r="J151" s="16">
        <f>SUM(J146:J150)</f>
        <v>0</v>
      </c>
    </row>
    <row r="152" spans="1:10">
      <c r="A152" s="61" t="s">
        <v>49</v>
      </c>
      <c r="B152" s="61" t="s">
        <v>50</v>
      </c>
      <c r="C152" s="62"/>
      <c r="D152" s="39"/>
      <c r="E152" s="39" t="s">
        <v>20</v>
      </c>
      <c r="F152" s="36">
        <f>SUM(G152:J152)</f>
        <v>0</v>
      </c>
      <c r="G152" s="36"/>
      <c r="H152" s="36"/>
      <c r="I152" s="36">
        <v>0</v>
      </c>
      <c r="J152" s="36"/>
    </row>
    <row r="153" spans="1:10">
      <c r="A153" s="63"/>
      <c r="B153" s="63"/>
      <c r="C153" s="62"/>
      <c r="D153" s="39"/>
      <c r="E153" s="39" t="s">
        <v>21</v>
      </c>
      <c r="F153" s="36">
        <f>SUM(G153:J153)</f>
        <v>0</v>
      </c>
      <c r="G153" s="36"/>
      <c r="H153" s="36"/>
      <c r="I153" s="36">
        <v>0</v>
      </c>
      <c r="J153" s="36"/>
    </row>
    <row r="154" spans="1:10">
      <c r="A154" s="63"/>
      <c r="B154" s="63"/>
      <c r="C154" s="62"/>
      <c r="D154" s="39"/>
      <c r="E154" s="39" t="s">
        <v>22</v>
      </c>
      <c r="F154" s="36">
        <f>SUM(G154:J154)</f>
        <v>0</v>
      </c>
      <c r="G154" s="36"/>
      <c r="H154" s="36"/>
      <c r="I154" s="36">
        <v>0</v>
      </c>
      <c r="J154" s="36"/>
    </row>
    <row r="155" spans="1:10">
      <c r="A155" s="64"/>
      <c r="B155" s="63"/>
      <c r="C155" s="62"/>
      <c r="D155" s="39"/>
      <c r="E155" s="39" t="s">
        <v>23</v>
      </c>
      <c r="F155" s="36">
        <f>SUM(G155:J155)</f>
        <v>0</v>
      </c>
      <c r="G155" s="36"/>
      <c r="H155" s="36"/>
      <c r="I155" s="36">
        <v>0</v>
      </c>
      <c r="J155" s="36"/>
    </row>
    <row r="156" spans="1:10">
      <c r="A156" s="65"/>
      <c r="B156" s="63"/>
      <c r="C156" s="62"/>
      <c r="D156" s="39"/>
      <c r="E156" s="39" t="s">
        <v>24</v>
      </c>
      <c r="F156" s="36">
        <f>SUM(G156:J156)</f>
        <v>0</v>
      </c>
      <c r="G156" s="36"/>
      <c r="H156" s="36"/>
      <c r="I156" s="36">
        <v>0</v>
      </c>
      <c r="J156" s="36"/>
    </row>
    <row r="157" spans="1:10">
      <c r="A157" s="62" t="s">
        <v>25</v>
      </c>
      <c r="B157" s="64"/>
      <c r="C157" s="62"/>
      <c r="D157" s="39"/>
      <c r="E157" s="39"/>
      <c r="F157" s="36">
        <f>SUM(F152:F156)</f>
        <v>0</v>
      </c>
      <c r="G157" s="36">
        <f>SUM(G152:G156)</f>
        <v>0</v>
      </c>
      <c r="H157" s="36">
        <f>SUM(H152:H156)</f>
        <v>0</v>
      </c>
      <c r="I157" s="36">
        <f>SUM(I152:I156)</f>
        <v>0</v>
      </c>
      <c r="J157" s="36">
        <f>SUM(J152:J156)</f>
        <v>0</v>
      </c>
    </row>
  </sheetData>
  <mergeCells count="49">
    <mergeCell ref="A152:A155"/>
    <mergeCell ref="B152:B157"/>
    <mergeCell ref="A130:A135"/>
    <mergeCell ref="B130:B137"/>
    <mergeCell ref="A138:A143"/>
    <mergeCell ref="B138:B145"/>
    <mergeCell ref="A146:A149"/>
    <mergeCell ref="B146:B151"/>
    <mergeCell ref="A106:A111"/>
    <mergeCell ref="B106:B113"/>
    <mergeCell ref="A114:A119"/>
    <mergeCell ref="B114:B121"/>
    <mergeCell ref="A122:A127"/>
    <mergeCell ref="B122:B129"/>
    <mergeCell ref="A82:A87"/>
    <mergeCell ref="B82:B89"/>
    <mergeCell ref="A90:A95"/>
    <mergeCell ref="B90:B97"/>
    <mergeCell ref="A98:A103"/>
    <mergeCell ref="B98:B105"/>
    <mergeCell ref="A58:A63"/>
    <mergeCell ref="B58:B65"/>
    <mergeCell ref="A66:A71"/>
    <mergeCell ref="B66:B73"/>
    <mergeCell ref="A74:A80"/>
    <mergeCell ref="B74:B81"/>
    <mergeCell ref="A34:A39"/>
    <mergeCell ref="B34:B41"/>
    <mergeCell ref="A42:A47"/>
    <mergeCell ref="B42:B49"/>
    <mergeCell ref="A50:A55"/>
    <mergeCell ref="B50:B57"/>
    <mergeCell ref="F7:J7"/>
    <mergeCell ref="A10:A15"/>
    <mergeCell ref="B10:B17"/>
    <mergeCell ref="A18:A23"/>
    <mergeCell ref="B18:B25"/>
    <mergeCell ref="A26:A31"/>
    <mergeCell ref="B26:B33"/>
    <mergeCell ref="A1:J1"/>
    <mergeCell ref="A2:J2"/>
    <mergeCell ref="A3:J3"/>
    <mergeCell ref="A4:J4"/>
    <mergeCell ref="A5:J5"/>
    <mergeCell ref="A7:A8"/>
    <mergeCell ref="B7:B8"/>
    <mergeCell ref="C7:C8"/>
    <mergeCell ref="D7:D8"/>
    <mergeCell ref="E7:E8"/>
  </mergeCells>
  <pageMargins left="0.31" right="0.21" top="0.28000000000000003" bottom="0.21" header="0.17" footer="0.17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2019-05-13T11:05:56Z</cp:lastPrinted>
  <dcterms:created xsi:type="dcterms:W3CDTF">2019-05-13T10:54:42Z</dcterms:created>
  <dcterms:modified xsi:type="dcterms:W3CDTF">2019-05-13T11:07:03Z</dcterms:modified>
</cp:coreProperties>
</file>